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 E Drive 01-07-2022\Anita Data\Desktop\SAVE FOLDER\MAX\SHALIMAR\9.SEP'22\audit\"/>
    </mc:Choice>
  </mc:AlternateContent>
  <bookViews>
    <workbookView xWindow="0" yWindow="0" windowWidth="19200" windowHeight="7230" tabRatio="817"/>
  </bookViews>
  <sheets>
    <sheet name="HK" sheetId="15" r:id="rId1"/>
    <sheet name="BREAKUP" sheetId="18" r:id="rId2"/>
  </sheets>
  <definedNames>
    <definedName name="_xlnm._FilterDatabase" localSheetId="0" hidden="1">HK!$A$10:$AI$10</definedName>
    <definedName name="_xlnm.Print_Area" localSheetId="0">HK!$A$1:$AF$90</definedName>
    <definedName name="_xlnm.Print_Titles" localSheetId="0">HK!$1:$10</definedName>
  </definedNames>
  <calcPr calcId="162913"/>
</workbook>
</file>

<file path=xl/calcChain.xml><?xml version="1.0" encoding="utf-8"?>
<calcChain xmlns="http://schemas.openxmlformats.org/spreadsheetml/2006/main">
  <c r="Q90" i="15" l="1"/>
  <c r="S90" i="15"/>
  <c r="P90" i="15"/>
  <c r="X89" i="15" l="1"/>
  <c r="R89" i="15"/>
  <c r="W89" i="15" s="1"/>
  <c r="N89" i="15"/>
  <c r="X88" i="15"/>
  <c r="R88" i="15"/>
  <c r="W88" i="15" s="1"/>
  <c r="N88" i="15"/>
  <c r="X87" i="15"/>
  <c r="R87" i="15"/>
  <c r="W87" i="15" s="1"/>
  <c r="N87" i="15"/>
  <c r="X86" i="15"/>
  <c r="R86" i="15"/>
  <c r="W86" i="15" s="1"/>
  <c r="N86" i="15"/>
  <c r="X85" i="15"/>
  <c r="R85" i="15"/>
  <c r="T85" i="15" s="1"/>
  <c r="N85" i="15"/>
  <c r="V87" i="15" l="1"/>
  <c r="V88" i="15"/>
  <c r="V89" i="15"/>
  <c r="V85" i="15"/>
  <c r="V86" i="15"/>
  <c r="T87" i="15"/>
  <c r="Z87" i="15" s="1"/>
  <c r="U87" i="15"/>
  <c r="T88" i="15"/>
  <c r="Z88" i="15" s="1"/>
  <c r="U85" i="15"/>
  <c r="U88" i="15"/>
  <c r="T86" i="15"/>
  <c r="T89" i="15"/>
  <c r="Z89" i="15" s="1"/>
  <c r="U86" i="15"/>
  <c r="U89" i="15"/>
  <c r="Z85" i="15"/>
  <c r="W85" i="15"/>
  <c r="X12" i="15"/>
  <c r="X13" i="15"/>
  <c r="X14" i="15"/>
  <c r="X15" i="15"/>
  <c r="X16" i="15"/>
  <c r="X17" i="15"/>
  <c r="X18" i="15"/>
  <c r="X19" i="15"/>
  <c r="X20" i="15"/>
  <c r="X21" i="15"/>
  <c r="X22" i="15"/>
  <c r="X23" i="15"/>
  <c r="X24" i="15"/>
  <c r="X25" i="15"/>
  <c r="X26" i="15"/>
  <c r="X27" i="15"/>
  <c r="X28" i="15"/>
  <c r="X29" i="15"/>
  <c r="X30" i="15"/>
  <c r="X31" i="15"/>
  <c r="X32" i="15"/>
  <c r="X33" i="15"/>
  <c r="X34" i="15"/>
  <c r="X35" i="15"/>
  <c r="X36" i="15"/>
  <c r="X37" i="15"/>
  <c r="X38" i="15"/>
  <c r="X39" i="15"/>
  <c r="X40" i="15"/>
  <c r="X41" i="15"/>
  <c r="X42" i="15"/>
  <c r="X43" i="15"/>
  <c r="X44" i="15"/>
  <c r="X45" i="15"/>
  <c r="X46" i="15"/>
  <c r="X47" i="15"/>
  <c r="X48" i="15"/>
  <c r="X49" i="15"/>
  <c r="X50" i="15"/>
  <c r="X51" i="15"/>
  <c r="X52" i="15"/>
  <c r="X53" i="15"/>
  <c r="X54" i="15"/>
  <c r="X55" i="15"/>
  <c r="X56" i="15"/>
  <c r="X57" i="15"/>
  <c r="X58" i="15"/>
  <c r="X59" i="15"/>
  <c r="X60" i="15"/>
  <c r="X61" i="15"/>
  <c r="X62" i="15"/>
  <c r="X63" i="15"/>
  <c r="X64" i="15"/>
  <c r="X65" i="15"/>
  <c r="X66" i="15"/>
  <c r="X67" i="15"/>
  <c r="X68" i="15"/>
  <c r="X69" i="15"/>
  <c r="X70" i="15"/>
  <c r="X71" i="15"/>
  <c r="X72" i="15"/>
  <c r="X73" i="15"/>
  <c r="X74" i="15"/>
  <c r="X75" i="15"/>
  <c r="X76" i="15"/>
  <c r="X77" i="15"/>
  <c r="X78" i="15"/>
  <c r="X79" i="15"/>
  <c r="X80" i="15"/>
  <c r="X81" i="15"/>
  <c r="X82" i="15"/>
  <c r="X83" i="15"/>
  <c r="X84" i="15"/>
  <c r="Y89" i="15" l="1"/>
  <c r="AA89" i="15" s="1"/>
  <c r="AB89" i="15" s="1"/>
  <c r="AC89" i="15" s="1"/>
  <c r="Y85" i="15"/>
  <c r="AA85" i="15" s="1"/>
  <c r="AB85" i="15" s="1"/>
  <c r="Y87" i="15"/>
  <c r="Y88" i="15"/>
  <c r="Y86" i="15"/>
  <c r="AA86" i="15" s="1"/>
  <c r="Z86" i="15"/>
  <c r="AA88" i="15" l="1"/>
  <c r="AB88" i="15" s="1"/>
  <c r="AC88" i="15" s="1"/>
  <c r="AA87" i="15"/>
  <c r="AB87" i="15" s="1"/>
  <c r="AC87" i="15" s="1"/>
  <c r="AB86" i="15"/>
  <c r="AC86" i="15" s="1"/>
  <c r="X11" i="15" l="1"/>
  <c r="X90" i="15" s="1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5" i="15"/>
  <c r="N76" i="15"/>
  <c r="N77" i="15"/>
  <c r="N78" i="15"/>
  <c r="N79" i="15"/>
  <c r="N80" i="15"/>
  <c r="N81" i="15"/>
  <c r="N82" i="15"/>
  <c r="N83" i="15"/>
  <c r="N84" i="15"/>
  <c r="N11" i="15"/>
  <c r="A12" i="15" l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R53" i="15" l="1"/>
  <c r="R83" i="15"/>
  <c r="R79" i="15"/>
  <c r="R75" i="15"/>
  <c r="R70" i="15"/>
  <c r="R65" i="15"/>
  <c r="R62" i="15"/>
  <c r="R58" i="15"/>
  <c r="R55" i="15"/>
  <c r="R51" i="15"/>
  <c r="R44" i="15"/>
  <c r="R39" i="15"/>
  <c r="R35" i="15"/>
  <c r="R31" i="15"/>
  <c r="R27" i="15"/>
  <c r="R23" i="15"/>
  <c r="R16" i="15"/>
  <c r="R12" i="15"/>
  <c r="T16" i="15" l="1"/>
  <c r="U16" i="15"/>
  <c r="V16" i="15"/>
  <c r="W16" i="15"/>
  <c r="U79" i="15"/>
  <c r="T79" i="15"/>
  <c r="V79" i="15"/>
  <c r="W79" i="15"/>
  <c r="T12" i="15"/>
  <c r="U12" i="15"/>
  <c r="V12" i="15"/>
  <c r="W12" i="15"/>
  <c r="T27" i="15"/>
  <c r="U27" i="15"/>
  <c r="V27" i="15"/>
  <c r="W27" i="15"/>
  <c r="T44" i="15"/>
  <c r="U44" i="15"/>
  <c r="V44" i="15"/>
  <c r="W44" i="15"/>
  <c r="U58" i="15"/>
  <c r="V58" i="15"/>
  <c r="T58" i="15"/>
  <c r="W58" i="15"/>
  <c r="U75" i="15"/>
  <c r="T75" i="15"/>
  <c r="V75" i="15"/>
  <c r="W75" i="15"/>
  <c r="T31" i="15"/>
  <c r="U31" i="15"/>
  <c r="V31" i="15"/>
  <c r="W31" i="15"/>
  <c r="U62" i="15"/>
  <c r="V62" i="15"/>
  <c r="T62" i="15"/>
  <c r="W62" i="15"/>
  <c r="T35" i="15"/>
  <c r="U35" i="15"/>
  <c r="V35" i="15"/>
  <c r="W35" i="15"/>
  <c r="T51" i="15"/>
  <c r="U51" i="15"/>
  <c r="V51" i="15"/>
  <c r="W51" i="15"/>
  <c r="U65" i="15"/>
  <c r="T65" i="15"/>
  <c r="V65" i="15"/>
  <c r="W65" i="15"/>
  <c r="U83" i="15"/>
  <c r="T83" i="15"/>
  <c r="V83" i="15"/>
  <c r="W83" i="15"/>
  <c r="T23" i="15"/>
  <c r="U23" i="15"/>
  <c r="V23" i="15"/>
  <c r="W23" i="15"/>
  <c r="T39" i="15"/>
  <c r="U39" i="15"/>
  <c r="V39" i="15"/>
  <c r="W39" i="15"/>
  <c r="T55" i="15"/>
  <c r="U55" i="15"/>
  <c r="V55" i="15"/>
  <c r="W55" i="15"/>
  <c r="U70" i="15"/>
  <c r="W70" i="15"/>
  <c r="T70" i="15"/>
  <c r="V70" i="15"/>
  <c r="T53" i="15"/>
  <c r="W53" i="15"/>
  <c r="U53" i="15"/>
  <c r="V53" i="15"/>
  <c r="R14" i="15"/>
  <c r="R18" i="15"/>
  <c r="R21" i="15"/>
  <c r="R25" i="15"/>
  <c r="R29" i="15"/>
  <c r="R33" i="15"/>
  <c r="R37" i="15"/>
  <c r="R41" i="15"/>
  <c r="R46" i="15"/>
  <c r="R49" i="15"/>
  <c r="R60" i="15"/>
  <c r="R67" i="15"/>
  <c r="R69" i="15"/>
  <c r="R73" i="15"/>
  <c r="R77" i="15"/>
  <c r="R81" i="15"/>
  <c r="R15" i="15"/>
  <c r="R19" i="15"/>
  <c r="R22" i="15"/>
  <c r="R26" i="15"/>
  <c r="R30" i="15"/>
  <c r="R34" i="15"/>
  <c r="R38" i="15"/>
  <c r="R42" i="15"/>
  <c r="R47" i="15"/>
  <c r="R50" i="15"/>
  <c r="R54" i="15"/>
  <c r="R57" i="15"/>
  <c r="R61" i="15"/>
  <c r="R64" i="15"/>
  <c r="R68" i="15"/>
  <c r="R74" i="15"/>
  <c r="R78" i="15"/>
  <c r="R82" i="15"/>
  <c r="R43" i="15"/>
  <c r="R13" i="15"/>
  <c r="R17" i="15"/>
  <c r="R20" i="15"/>
  <c r="R24" i="15"/>
  <c r="R28" i="15"/>
  <c r="R32" i="15"/>
  <c r="R36" i="15"/>
  <c r="R40" i="15"/>
  <c r="R45" i="15"/>
  <c r="R48" i="15"/>
  <c r="R52" i="15"/>
  <c r="R56" i="15"/>
  <c r="R59" i="15"/>
  <c r="R63" i="15"/>
  <c r="R66" i="15"/>
  <c r="R72" i="15"/>
  <c r="R76" i="15"/>
  <c r="R80" i="15"/>
  <c r="R84" i="15"/>
  <c r="R71" i="15"/>
  <c r="Y58" i="15" l="1"/>
  <c r="AA58" i="15" s="1"/>
  <c r="Z58" i="15"/>
  <c r="Z83" i="15"/>
  <c r="Y83" i="15"/>
  <c r="AA83" i="15" s="1"/>
  <c r="Z65" i="15"/>
  <c r="Y65" i="15"/>
  <c r="AA65" i="15" s="1"/>
  <c r="Y75" i="15"/>
  <c r="AA75" i="15" s="1"/>
  <c r="Z75" i="15"/>
  <c r="Y79" i="15"/>
  <c r="AA79" i="15" s="1"/>
  <c r="Z79" i="15"/>
  <c r="Y70" i="15"/>
  <c r="AA70" i="15" s="1"/>
  <c r="Z70" i="15"/>
  <c r="Z62" i="15"/>
  <c r="Y62" i="15"/>
  <c r="AA62" i="15" s="1"/>
  <c r="Z53" i="15"/>
  <c r="Y53" i="15"/>
  <c r="AA53" i="15" s="1"/>
  <c r="Z55" i="15"/>
  <c r="Y55" i="15"/>
  <c r="AA55" i="15" s="1"/>
  <c r="Z39" i="15"/>
  <c r="Y39" i="15"/>
  <c r="AA39" i="15" s="1"/>
  <c r="Z23" i="15"/>
  <c r="Y23" i="15"/>
  <c r="AA23" i="15" s="1"/>
  <c r="Z51" i="15"/>
  <c r="Y51" i="15"/>
  <c r="AA51" i="15" s="1"/>
  <c r="Z35" i="15"/>
  <c r="Y35" i="15"/>
  <c r="AA35" i="15" s="1"/>
  <c r="Z31" i="15"/>
  <c r="Y31" i="15"/>
  <c r="AA31" i="15" s="1"/>
  <c r="Y44" i="15"/>
  <c r="AA44" i="15" s="1"/>
  <c r="Z44" i="15"/>
  <c r="Y27" i="15"/>
  <c r="AA27" i="15" s="1"/>
  <c r="Z27" i="15"/>
  <c r="Z12" i="15"/>
  <c r="Y12" i="15"/>
  <c r="AA12" i="15" s="1"/>
  <c r="Y16" i="15"/>
  <c r="AA16" i="15" s="1"/>
  <c r="Z16" i="15"/>
  <c r="U72" i="15"/>
  <c r="T72" i="15"/>
  <c r="V72" i="15"/>
  <c r="W72" i="15"/>
  <c r="T40" i="15"/>
  <c r="U40" i="15"/>
  <c r="V40" i="15"/>
  <c r="W40" i="15"/>
  <c r="T43" i="15"/>
  <c r="U43" i="15"/>
  <c r="V43" i="15"/>
  <c r="W43" i="15"/>
  <c r="U57" i="15"/>
  <c r="V57" i="15"/>
  <c r="W57" i="15"/>
  <c r="T57" i="15"/>
  <c r="T26" i="15"/>
  <c r="W26" i="15"/>
  <c r="U26" i="15"/>
  <c r="V26" i="15"/>
  <c r="U67" i="15"/>
  <c r="V67" i="15"/>
  <c r="W67" i="15"/>
  <c r="T67" i="15"/>
  <c r="T33" i="15"/>
  <c r="V33" i="15"/>
  <c r="W33" i="15"/>
  <c r="U33" i="15"/>
  <c r="U84" i="15"/>
  <c r="V84" i="15"/>
  <c r="W84" i="15"/>
  <c r="T84" i="15"/>
  <c r="U66" i="15"/>
  <c r="T66" i="15"/>
  <c r="V66" i="15"/>
  <c r="W66" i="15"/>
  <c r="T52" i="15"/>
  <c r="U52" i="15"/>
  <c r="V52" i="15"/>
  <c r="W52" i="15"/>
  <c r="T36" i="15"/>
  <c r="U36" i="15"/>
  <c r="V36" i="15"/>
  <c r="W36" i="15"/>
  <c r="T20" i="15"/>
  <c r="U20" i="15"/>
  <c r="V20" i="15"/>
  <c r="W20" i="15"/>
  <c r="U82" i="15"/>
  <c r="T82" i="15"/>
  <c r="V82" i="15"/>
  <c r="W82" i="15"/>
  <c r="U68" i="15"/>
  <c r="W68" i="15"/>
  <c r="T68" i="15"/>
  <c r="V68" i="15"/>
  <c r="T54" i="15"/>
  <c r="U54" i="15"/>
  <c r="V54" i="15"/>
  <c r="W54" i="15"/>
  <c r="T22" i="15"/>
  <c r="W22" i="15"/>
  <c r="U22" i="15"/>
  <c r="V22" i="15"/>
  <c r="U77" i="15"/>
  <c r="W77" i="15"/>
  <c r="T77" i="15"/>
  <c r="V77" i="15"/>
  <c r="U60" i="15"/>
  <c r="V60" i="15"/>
  <c r="T60" i="15"/>
  <c r="W60" i="15"/>
  <c r="T46" i="15"/>
  <c r="W46" i="15"/>
  <c r="U46" i="15"/>
  <c r="V46" i="15"/>
  <c r="T29" i="15"/>
  <c r="V29" i="15"/>
  <c r="W29" i="15"/>
  <c r="U29" i="15"/>
  <c r="T14" i="15"/>
  <c r="V14" i="15"/>
  <c r="W14" i="15"/>
  <c r="U14" i="15"/>
  <c r="U80" i="15"/>
  <c r="V80" i="15"/>
  <c r="W80" i="15"/>
  <c r="T80" i="15"/>
  <c r="U63" i="15"/>
  <c r="V63" i="15"/>
  <c r="W63" i="15"/>
  <c r="T63" i="15"/>
  <c r="T48" i="15"/>
  <c r="U48" i="15"/>
  <c r="V48" i="15"/>
  <c r="W48" i="15"/>
  <c r="T32" i="15"/>
  <c r="U32" i="15"/>
  <c r="V32" i="15"/>
  <c r="W32" i="15"/>
  <c r="T17" i="15"/>
  <c r="U17" i="15"/>
  <c r="V17" i="15"/>
  <c r="W17" i="15"/>
  <c r="U78" i="15"/>
  <c r="T78" i="15"/>
  <c r="V78" i="15"/>
  <c r="W78" i="15"/>
  <c r="U64" i="15"/>
  <c r="W64" i="15"/>
  <c r="T64" i="15"/>
  <c r="V64" i="15"/>
  <c r="T50" i="15"/>
  <c r="W50" i="15"/>
  <c r="U50" i="15"/>
  <c r="V50" i="15"/>
  <c r="T34" i="15"/>
  <c r="W34" i="15"/>
  <c r="U34" i="15"/>
  <c r="V34" i="15"/>
  <c r="T19" i="15"/>
  <c r="W19" i="15"/>
  <c r="U19" i="15"/>
  <c r="V19" i="15"/>
  <c r="U73" i="15"/>
  <c r="W73" i="15"/>
  <c r="T73" i="15"/>
  <c r="V73" i="15"/>
  <c r="T41" i="15"/>
  <c r="V41" i="15"/>
  <c r="W41" i="15"/>
  <c r="U41" i="15"/>
  <c r="T25" i="15"/>
  <c r="V25" i="15"/>
  <c r="W25" i="15"/>
  <c r="U25" i="15"/>
  <c r="U76" i="15"/>
  <c r="V76" i="15"/>
  <c r="W76" i="15"/>
  <c r="T76" i="15"/>
  <c r="U59" i="15"/>
  <c r="V59" i="15"/>
  <c r="W59" i="15"/>
  <c r="T59" i="15"/>
  <c r="T45" i="15"/>
  <c r="V45" i="15"/>
  <c r="W45" i="15"/>
  <c r="U45" i="15"/>
  <c r="T28" i="15"/>
  <c r="U28" i="15"/>
  <c r="V28" i="15"/>
  <c r="W28" i="15"/>
  <c r="T13" i="15"/>
  <c r="U13" i="15"/>
  <c r="V13" i="15"/>
  <c r="W13" i="15"/>
  <c r="U74" i="15"/>
  <c r="T74" i="15"/>
  <c r="V74" i="15"/>
  <c r="W74" i="15"/>
  <c r="U61" i="15"/>
  <c r="V61" i="15"/>
  <c r="W61" i="15"/>
  <c r="T61" i="15"/>
  <c r="T47" i="15"/>
  <c r="U47" i="15"/>
  <c r="V47" i="15"/>
  <c r="W47" i="15"/>
  <c r="T30" i="15"/>
  <c r="W30" i="15"/>
  <c r="U30" i="15"/>
  <c r="V30" i="15"/>
  <c r="T15" i="15"/>
  <c r="W15" i="15"/>
  <c r="U15" i="15"/>
  <c r="V15" i="15"/>
  <c r="U69" i="15"/>
  <c r="T69" i="15"/>
  <c r="V69" i="15"/>
  <c r="W69" i="15"/>
  <c r="T37" i="15"/>
  <c r="V37" i="15"/>
  <c r="W37" i="15"/>
  <c r="U37" i="15"/>
  <c r="T21" i="15"/>
  <c r="V21" i="15"/>
  <c r="W21" i="15"/>
  <c r="U21" i="15"/>
  <c r="U71" i="15"/>
  <c r="T71" i="15"/>
  <c r="V71" i="15"/>
  <c r="W71" i="15"/>
  <c r="U56" i="15"/>
  <c r="V56" i="15"/>
  <c r="W56" i="15"/>
  <c r="T56" i="15"/>
  <c r="T24" i="15"/>
  <c r="U24" i="15"/>
  <c r="V24" i="15"/>
  <c r="W24" i="15"/>
  <c r="T42" i="15"/>
  <c r="W42" i="15"/>
  <c r="U42" i="15"/>
  <c r="V42" i="15"/>
  <c r="U81" i="15"/>
  <c r="W81" i="15"/>
  <c r="T81" i="15"/>
  <c r="V81" i="15"/>
  <c r="T49" i="15"/>
  <c r="V49" i="15"/>
  <c r="W49" i="15"/>
  <c r="U49" i="15"/>
  <c r="T18" i="15"/>
  <c r="V18" i="15"/>
  <c r="W18" i="15"/>
  <c r="U18" i="15"/>
  <c r="T38" i="15"/>
  <c r="W38" i="15"/>
  <c r="U38" i="15"/>
  <c r="V38" i="15"/>
  <c r="AB35" i="15" l="1"/>
  <c r="AB55" i="15"/>
  <c r="AB62" i="15"/>
  <c r="AB31" i="15"/>
  <c r="AC31" i="15" s="1"/>
  <c r="AB83" i="15"/>
  <c r="AC83" i="15" s="1"/>
  <c r="AB51" i="15"/>
  <c r="AB53" i="15"/>
  <c r="AC53" i="15" s="1"/>
  <c r="AB12" i="15"/>
  <c r="AC12" i="15" s="1"/>
  <c r="AB65" i="15"/>
  <c r="AC65" i="15" s="1"/>
  <c r="Y56" i="15"/>
  <c r="AA56" i="15" s="1"/>
  <c r="Z56" i="15"/>
  <c r="Z61" i="15"/>
  <c r="Y61" i="15"/>
  <c r="AA61" i="15" s="1"/>
  <c r="Z76" i="15"/>
  <c r="Y76" i="15"/>
  <c r="AA76" i="15" s="1"/>
  <c r="Z63" i="15"/>
  <c r="Y63" i="15"/>
  <c r="AA63" i="15" s="1"/>
  <c r="Z84" i="15"/>
  <c r="Y84" i="15"/>
  <c r="AA84" i="15" s="1"/>
  <c r="Y67" i="15"/>
  <c r="AA67" i="15" s="1"/>
  <c r="Z67" i="15"/>
  <c r="Y57" i="15"/>
  <c r="AA57" i="15" s="1"/>
  <c r="Z57" i="15"/>
  <c r="Y77" i="15"/>
  <c r="AA77" i="15" s="1"/>
  <c r="Z77" i="15"/>
  <c r="Z68" i="15"/>
  <c r="Y68" i="15"/>
  <c r="AA68" i="15" s="1"/>
  <c r="AB16" i="15"/>
  <c r="AC16" i="15" s="1"/>
  <c r="AB23" i="15"/>
  <c r="AC23" i="15" s="1"/>
  <c r="Y71" i="15"/>
  <c r="AA71" i="15" s="1"/>
  <c r="Z71" i="15"/>
  <c r="Z69" i="15"/>
  <c r="Y69" i="15"/>
  <c r="AA69" i="15" s="1"/>
  <c r="Y74" i="15"/>
  <c r="AA74" i="15" s="1"/>
  <c r="Z74" i="15"/>
  <c r="Z78" i="15"/>
  <c r="Y78" i="15"/>
  <c r="AA78" i="15" s="1"/>
  <c r="Z82" i="15"/>
  <c r="Y82" i="15"/>
  <c r="AA82" i="15" s="1"/>
  <c r="Y66" i="15"/>
  <c r="AA66" i="15" s="1"/>
  <c r="Z66" i="15"/>
  <c r="Y72" i="15"/>
  <c r="AA72" i="15" s="1"/>
  <c r="Z72" i="15"/>
  <c r="Y59" i="15"/>
  <c r="AA59" i="15" s="1"/>
  <c r="Z59" i="15"/>
  <c r="Z80" i="15"/>
  <c r="Y80" i="15"/>
  <c r="AA80" i="15" s="1"/>
  <c r="Z81" i="15"/>
  <c r="Y81" i="15"/>
  <c r="AA81" i="15" s="1"/>
  <c r="Y73" i="15"/>
  <c r="AA73" i="15" s="1"/>
  <c r="Z73" i="15"/>
  <c r="Y64" i="15"/>
  <c r="AA64" i="15" s="1"/>
  <c r="Z64" i="15"/>
  <c r="Y60" i="15"/>
  <c r="AA60" i="15" s="1"/>
  <c r="Z60" i="15"/>
  <c r="AB27" i="15"/>
  <c r="AC27" i="15" s="1"/>
  <c r="AB75" i="15"/>
  <c r="AC75" i="15" s="1"/>
  <c r="Z38" i="15"/>
  <c r="Y38" i="15"/>
  <c r="AA38" i="15" s="1"/>
  <c r="Z18" i="15"/>
  <c r="Y18" i="15"/>
  <c r="AA18" i="15" s="1"/>
  <c r="Z49" i="15"/>
  <c r="Y49" i="15"/>
  <c r="AA49" i="15" s="1"/>
  <c r="Y42" i="15"/>
  <c r="AA42" i="15" s="1"/>
  <c r="Z42" i="15"/>
  <c r="Z24" i="15"/>
  <c r="Y24" i="15"/>
  <c r="AA24" i="15" s="1"/>
  <c r="Z21" i="15"/>
  <c r="Y21" i="15"/>
  <c r="AA21" i="15" s="1"/>
  <c r="Y37" i="15"/>
  <c r="AA37" i="15" s="1"/>
  <c r="Z37" i="15"/>
  <c r="Y15" i="15"/>
  <c r="AA15" i="15" s="1"/>
  <c r="Z15" i="15"/>
  <c r="Z30" i="15"/>
  <c r="Y30" i="15"/>
  <c r="AA30" i="15" s="1"/>
  <c r="Z47" i="15"/>
  <c r="Y47" i="15"/>
  <c r="AA47" i="15" s="1"/>
  <c r="Y13" i="15"/>
  <c r="AA13" i="15" s="1"/>
  <c r="Z13" i="15"/>
  <c r="Z28" i="15"/>
  <c r="Y28" i="15"/>
  <c r="AA28" i="15" s="1"/>
  <c r="Y45" i="15"/>
  <c r="AA45" i="15" s="1"/>
  <c r="Z45" i="15"/>
  <c r="Z25" i="15"/>
  <c r="Y25" i="15"/>
  <c r="AA25" i="15" s="1"/>
  <c r="Y41" i="15"/>
  <c r="AA41" i="15" s="1"/>
  <c r="Z41" i="15"/>
  <c r="Y19" i="15"/>
  <c r="AA19" i="15" s="1"/>
  <c r="Z19" i="15"/>
  <c r="Y34" i="15"/>
  <c r="AA34" i="15" s="1"/>
  <c r="Z34" i="15"/>
  <c r="Z50" i="15"/>
  <c r="Y50" i="15"/>
  <c r="AA50" i="15" s="1"/>
  <c r="Y17" i="15"/>
  <c r="AA17" i="15" s="1"/>
  <c r="Z17" i="15"/>
  <c r="Z32" i="15"/>
  <c r="Y32" i="15"/>
  <c r="AA32" i="15" s="1"/>
  <c r="Z48" i="15"/>
  <c r="Y48" i="15"/>
  <c r="AA48" i="15" s="1"/>
  <c r="Z14" i="15"/>
  <c r="Y14" i="15"/>
  <c r="AA14" i="15" s="1"/>
  <c r="Y29" i="15"/>
  <c r="AA29" i="15" s="1"/>
  <c r="Z29" i="15"/>
  <c r="Y46" i="15"/>
  <c r="AA46" i="15" s="1"/>
  <c r="Z46" i="15"/>
  <c r="Z22" i="15"/>
  <c r="Y22" i="15"/>
  <c r="AA22" i="15" s="1"/>
  <c r="Z54" i="15"/>
  <c r="Y54" i="15"/>
  <c r="AA54" i="15" s="1"/>
  <c r="Y20" i="15"/>
  <c r="AA20" i="15" s="1"/>
  <c r="Z20" i="15"/>
  <c r="Z36" i="15"/>
  <c r="Y36" i="15"/>
  <c r="AA36" i="15" s="1"/>
  <c r="Z52" i="15"/>
  <c r="Y52" i="15"/>
  <c r="AA52" i="15" s="1"/>
  <c r="Z33" i="15"/>
  <c r="Y33" i="15"/>
  <c r="AA33" i="15" s="1"/>
  <c r="Z26" i="15"/>
  <c r="Y26" i="15"/>
  <c r="AA26" i="15" s="1"/>
  <c r="Y43" i="15"/>
  <c r="AA43" i="15" s="1"/>
  <c r="Z43" i="15"/>
  <c r="Z40" i="15"/>
  <c r="Y40" i="15"/>
  <c r="AA40" i="15" s="1"/>
  <c r="AB44" i="15"/>
  <c r="AC44" i="15" s="1"/>
  <c r="AB39" i="15"/>
  <c r="AC39" i="15" s="1"/>
  <c r="AB70" i="15"/>
  <c r="AC70" i="15" s="1"/>
  <c r="AB79" i="15"/>
  <c r="AC79" i="15" s="1"/>
  <c r="AB58" i="15"/>
  <c r="AC58" i="15" s="1"/>
  <c r="AC35" i="15"/>
  <c r="AC55" i="15"/>
  <c r="AC62" i="15"/>
  <c r="AC51" i="15"/>
  <c r="AB63" i="15" l="1"/>
  <c r="AB61" i="15"/>
  <c r="AC61" i="15" s="1"/>
  <c r="AB68" i="15"/>
  <c r="AC68" i="15" s="1"/>
  <c r="AB84" i="15"/>
  <c r="AC84" i="15" s="1"/>
  <c r="AB76" i="15"/>
  <c r="AC76" i="15" s="1"/>
  <c r="AB54" i="15"/>
  <c r="AC54" i="15" s="1"/>
  <c r="AB46" i="15"/>
  <c r="AC46" i="15" s="1"/>
  <c r="AB19" i="15"/>
  <c r="AC19" i="15" s="1"/>
  <c r="AB15" i="15"/>
  <c r="AC15" i="15" s="1"/>
  <c r="AB37" i="15"/>
  <c r="AC37" i="15" s="1"/>
  <c r="AB60" i="15"/>
  <c r="AC60" i="15" s="1"/>
  <c r="AB73" i="15"/>
  <c r="AC73" i="15" s="1"/>
  <c r="AB59" i="15"/>
  <c r="AC59" i="15" s="1"/>
  <c r="AB66" i="15"/>
  <c r="AC66" i="15" s="1"/>
  <c r="AB69" i="15"/>
  <c r="AC69" i="15" s="1"/>
  <c r="AB43" i="15"/>
  <c r="AC43" i="15" s="1"/>
  <c r="AB40" i="15"/>
  <c r="AC40" i="15" s="1"/>
  <c r="AB26" i="15"/>
  <c r="AC26" i="15" s="1"/>
  <c r="AB52" i="15"/>
  <c r="AC52" i="15" s="1"/>
  <c r="AB22" i="15"/>
  <c r="AC22" i="15" s="1"/>
  <c r="AB48" i="15"/>
  <c r="AC48" i="15" s="1"/>
  <c r="AB30" i="15"/>
  <c r="AC30" i="15" s="1"/>
  <c r="AB21" i="15"/>
  <c r="AC21" i="15" s="1"/>
  <c r="AB18" i="15"/>
  <c r="AC18" i="15" s="1"/>
  <c r="AB81" i="15"/>
  <c r="AC81" i="15" s="1"/>
  <c r="AB74" i="15"/>
  <c r="AC74" i="15" s="1"/>
  <c r="AB67" i="15"/>
  <c r="AC67" i="15" s="1"/>
  <c r="AB20" i="15"/>
  <c r="AC20" i="15" s="1"/>
  <c r="AB29" i="15"/>
  <c r="AC29" i="15" s="1"/>
  <c r="AB17" i="15"/>
  <c r="AC17" i="15" s="1"/>
  <c r="AB34" i="15"/>
  <c r="AC34" i="15" s="1"/>
  <c r="AB41" i="15"/>
  <c r="AC41" i="15" s="1"/>
  <c r="AB45" i="15"/>
  <c r="AC45" i="15" s="1"/>
  <c r="AB13" i="15"/>
  <c r="AC13" i="15" s="1"/>
  <c r="AB42" i="15"/>
  <c r="AC42" i="15" s="1"/>
  <c r="AB64" i="15"/>
  <c r="AC64" i="15" s="1"/>
  <c r="AB72" i="15"/>
  <c r="AC72" i="15" s="1"/>
  <c r="AB82" i="15"/>
  <c r="AC82" i="15" s="1"/>
  <c r="AB71" i="15"/>
  <c r="AC71" i="15" s="1"/>
  <c r="AB33" i="15"/>
  <c r="AC33" i="15" s="1"/>
  <c r="AB36" i="15"/>
  <c r="AC36" i="15" s="1"/>
  <c r="AB14" i="15"/>
  <c r="AC14" i="15" s="1"/>
  <c r="AB32" i="15"/>
  <c r="AC32" i="15" s="1"/>
  <c r="AB50" i="15"/>
  <c r="AC50" i="15" s="1"/>
  <c r="AB25" i="15"/>
  <c r="AC25" i="15" s="1"/>
  <c r="AB28" i="15"/>
  <c r="AC28" i="15" s="1"/>
  <c r="AB47" i="15"/>
  <c r="AC47" i="15" s="1"/>
  <c r="AB24" i="15"/>
  <c r="AC24" i="15" s="1"/>
  <c r="AB49" i="15"/>
  <c r="AC49" i="15" s="1"/>
  <c r="AB38" i="15"/>
  <c r="AC38" i="15" s="1"/>
  <c r="AB80" i="15"/>
  <c r="AC80" i="15" s="1"/>
  <c r="AB78" i="15"/>
  <c r="AC78" i="15" s="1"/>
  <c r="AB77" i="15"/>
  <c r="AC77" i="15" s="1"/>
  <c r="AB57" i="15"/>
  <c r="AC57" i="15" s="1"/>
  <c r="AB56" i="15"/>
  <c r="AC56" i="15" s="1"/>
  <c r="AC63" i="15"/>
  <c r="R11" i="15"/>
  <c r="R90" i="15" s="1"/>
  <c r="W11" i="15" l="1"/>
  <c r="W90" i="15" s="1"/>
  <c r="T11" i="15"/>
  <c r="T90" i="15" s="1"/>
  <c r="U11" i="15"/>
  <c r="U90" i="15" s="1"/>
  <c r="V11" i="15"/>
  <c r="V90" i="15" s="1"/>
  <c r="Z11" i="15" l="1"/>
  <c r="Z90" i="15" s="1"/>
  <c r="Y11" i="15"/>
  <c r="Y90" i="15" s="1"/>
  <c r="AA11" i="15" l="1"/>
  <c r="AA90" i="15" s="1"/>
  <c r="AB11" i="15" l="1"/>
  <c r="AB90" i="15" s="1"/>
  <c r="AC11" i="15" l="1"/>
  <c r="AC90" i="15" s="1"/>
</calcChain>
</file>

<file path=xl/sharedStrings.xml><?xml version="1.0" encoding="utf-8"?>
<sst xmlns="http://schemas.openxmlformats.org/spreadsheetml/2006/main" count="704" uniqueCount="423">
  <si>
    <t>Client Name:-</t>
  </si>
  <si>
    <t>DOJ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</si>
  <si>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</si>
  <si>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</si>
  <si>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XVII</t>
    </r>
  </si>
  <si>
    <t>SL No</t>
  </si>
  <si>
    <t>EMP NAME</t>
  </si>
  <si>
    <t>DESIGNATION</t>
  </si>
  <si>
    <t>EARNING RATE</t>
  </si>
  <si>
    <t>DEDUCTIONS</t>
  </si>
  <si>
    <t>BANK NAME</t>
  </si>
  <si>
    <t>BANK A/C. NUMBER</t>
  </si>
  <si>
    <t>HRA</t>
  </si>
  <si>
    <t>GROSS</t>
  </si>
  <si>
    <t xml:space="preserve"> Work days</t>
  </si>
  <si>
    <t>Week off</t>
  </si>
  <si>
    <t>ESI @
0.75%</t>
  </si>
  <si>
    <t>PF.
@12%.</t>
  </si>
  <si>
    <t>SBI</t>
  </si>
  <si>
    <t>BOB</t>
  </si>
  <si>
    <t>Supervisor</t>
  </si>
  <si>
    <t>Bonus</t>
  </si>
  <si>
    <t>Leave</t>
  </si>
  <si>
    <t>EARN GROSS</t>
  </si>
  <si>
    <t xml:space="preserve">Nature and location of work :-   </t>
  </si>
  <si>
    <t xml:space="preserve">Basic </t>
  </si>
  <si>
    <t>Basic</t>
  </si>
  <si>
    <t>Total days</t>
  </si>
  <si>
    <t xml:space="preserve"> EMP_CODE</t>
  </si>
  <si>
    <t>FATHER / HUSBAND NAME</t>
  </si>
  <si>
    <t>Total Deduction</t>
  </si>
  <si>
    <t>PLUS 360 FAHRENHEIT SOLUTIONS PVT. LTD, B-48, SECOND FLOOR, NARAINA INDUSTRIAL AREA, PHASE-II,NEW DELHI,110028</t>
  </si>
  <si>
    <t>IFSC CODE</t>
  </si>
  <si>
    <t>UAN NO</t>
  </si>
  <si>
    <t>ESIC NO</t>
  </si>
  <si>
    <t>OT Amount</t>
  </si>
  <si>
    <t>IDFC</t>
  </si>
  <si>
    <t>Remarks</t>
  </si>
  <si>
    <t>HOUSE KEEPING AT MAX  SUPER SPECIALITY HOSPITAL  (A UNIT OF CROSSLAY REMEDIES LTD ) SHALIMAR BAGH</t>
  </si>
  <si>
    <t>M001</t>
  </si>
  <si>
    <t>LAXMI</t>
  </si>
  <si>
    <t>OMVIR SINGH</t>
  </si>
  <si>
    <t>Janitors</t>
  </si>
  <si>
    <t>M002</t>
  </si>
  <si>
    <t>JAGVIR SINGH</t>
  </si>
  <si>
    <t>RAJPAL</t>
  </si>
  <si>
    <t>M003</t>
  </si>
  <si>
    <t>RAMRAJ</t>
  </si>
  <si>
    <t>RAM SHIV</t>
  </si>
  <si>
    <t>M004</t>
  </si>
  <si>
    <t>BALRAJ</t>
  </si>
  <si>
    <t>PRITHVI SINGH</t>
  </si>
  <si>
    <t>M005</t>
  </si>
  <si>
    <t>HARENDRA KUMAR</t>
  </si>
  <si>
    <t>RAMESHWAR DAYAL</t>
  </si>
  <si>
    <t>M006</t>
  </si>
  <si>
    <t>SARJU PATEL</t>
  </si>
  <si>
    <t>MUNNILAL PATEL</t>
  </si>
  <si>
    <t>M007</t>
  </si>
  <si>
    <t>ASHOK KUMAR SAFI</t>
  </si>
  <si>
    <t>RAMSEWAK SEFI</t>
  </si>
  <si>
    <t>M008</t>
  </si>
  <si>
    <t>ALKA BHARTI</t>
  </si>
  <si>
    <t>CHHAJILAL</t>
  </si>
  <si>
    <t>M009</t>
  </si>
  <si>
    <t>SANDEEP YADAV</t>
  </si>
  <si>
    <t>RAJENDRA PRASAD</t>
  </si>
  <si>
    <t>M011</t>
  </si>
  <si>
    <t>MD.RAMIZUL HASAN</t>
  </si>
  <si>
    <t>MD SAIFUDDIN</t>
  </si>
  <si>
    <t>M012</t>
  </si>
  <si>
    <t>SHIV KUMAR</t>
  </si>
  <si>
    <t>RAM PRAKASH</t>
  </si>
  <si>
    <t>M013</t>
  </si>
  <si>
    <t>SONIA</t>
  </si>
  <si>
    <t>RAVINDER KUMAR</t>
  </si>
  <si>
    <t>M014</t>
  </si>
  <si>
    <t>HIMANSHUPAL</t>
  </si>
  <si>
    <t>YASHBIR SINGH</t>
  </si>
  <si>
    <t>M015</t>
  </si>
  <si>
    <t>DINESH</t>
  </si>
  <si>
    <t xml:space="preserve">SATISH </t>
  </si>
  <si>
    <t>M016</t>
  </si>
  <si>
    <t>ARVIND YADAV</t>
  </si>
  <si>
    <t>BHAV NATH</t>
  </si>
  <si>
    <t>M017</t>
  </si>
  <si>
    <t>NASIMA KHATUN</t>
  </si>
  <si>
    <t>MD.SARFUDDIN</t>
  </si>
  <si>
    <t>M018</t>
  </si>
  <si>
    <t>VIRENDER KUMAR</t>
  </si>
  <si>
    <t>GANGA RAM</t>
  </si>
  <si>
    <t>M019</t>
  </si>
  <si>
    <t>OM PRAKASH</t>
  </si>
  <si>
    <t>PARASHURAM</t>
  </si>
  <si>
    <t>M020</t>
  </si>
  <si>
    <t>SACHIN</t>
  </si>
  <si>
    <t>RAM BALK</t>
  </si>
  <si>
    <t>M021</t>
  </si>
  <si>
    <t>ARUN CHAUHAN</t>
  </si>
  <si>
    <t>RAMCHANDER CHAUHAN</t>
  </si>
  <si>
    <t>M022</t>
  </si>
  <si>
    <t>SURAJ KUMAR</t>
  </si>
  <si>
    <t>SADLU</t>
  </si>
  <si>
    <t>M023</t>
  </si>
  <si>
    <t>AJAY KUMAR</t>
  </si>
  <si>
    <t>CHHOTE LAL</t>
  </si>
  <si>
    <t>M024</t>
  </si>
  <si>
    <t>NITOO SINGH</t>
  </si>
  <si>
    <t>MAHENDER SINGH</t>
  </si>
  <si>
    <t>M025</t>
  </si>
  <si>
    <t>RAVI KUMAR</t>
  </si>
  <si>
    <t>RAM TIRTH</t>
  </si>
  <si>
    <t>M026</t>
  </si>
  <si>
    <t>RAJU PRASAD TIWARI</t>
  </si>
  <si>
    <t>RAMTHIRATH</t>
  </si>
  <si>
    <t>M027</t>
  </si>
  <si>
    <t>LEKHRAJ</t>
  </si>
  <si>
    <t>DASHRATH</t>
  </si>
  <si>
    <t>M028</t>
  </si>
  <si>
    <t>PREM PANDAY</t>
  </si>
  <si>
    <t>LEELA DHAR PANDEY</t>
  </si>
  <si>
    <t>M029</t>
  </si>
  <si>
    <t>CHANDAN BHARTI</t>
  </si>
  <si>
    <t>RAM PARMOD BHARTI</t>
  </si>
  <si>
    <t>M030</t>
  </si>
  <si>
    <t>DEEPAK</t>
  </si>
  <si>
    <t>SURESH</t>
  </si>
  <si>
    <t>M031</t>
  </si>
  <si>
    <t>BANDANA DEVI</t>
  </si>
  <si>
    <t>AMARNATH JHA</t>
  </si>
  <si>
    <t>M032</t>
  </si>
  <si>
    <t xml:space="preserve">RAJ KAPOOR SINGH </t>
  </si>
  <si>
    <t xml:space="preserve">DADDU SINGH </t>
  </si>
  <si>
    <t>M033</t>
  </si>
  <si>
    <t>SUREN MANDAL</t>
  </si>
  <si>
    <t>M034</t>
  </si>
  <si>
    <t>MUNESH KUMAR</t>
  </si>
  <si>
    <t>VIDHI</t>
  </si>
  <si>
    <t>M035</t>
  </si>
  <si>
    <t>GAJESH KUMAR</t>
  </si>
  <si>
    <t>ASHOK MANDAL</t>
  </si>
  <si>
    <t>M036</t>
  </si>
  <si>
    <t>SUNNY</t>
  </si>
  <si>
    <t>JANAK DEV RAM</t>
  </si>
  <si>
    <t>M037</t>
  </si>
  <si>
    <t>RANDEEP KUMAR</t>
  </si>
  <si>
    <t>AMAR SINGH</t>
  </si>
  <si>
    <t>M038</t>
  </si>
  <si>
    <t>AKANSHA</t>
  </si>
  <si>
    <t>VINOD SINGH</t>
  </si>
  <si>
    <t>M039</t>
  </si>
  <si>
    <t>MAMTA DEVI</t>
  </si>
  <si>
    <t>SUNIL SHARMA</t>
  </si>
  <si>
    <t>M040</t>
  </si>
  <si>
    <t>ANKITA SINGH</t>
  </si>
  <si>
    <t>W/O ROHIT KUMAR</t>
  </si>
  <si>
    <t>M041</t>
  </si>
  <si>
    <t>DEEPAK KUMAR PATHAK</t>
  </si>
  <si>
    <t>SASHIKANT PATHAK</t>
  </si>
  <si>
    <t>M042</t>
  </si>
  <si>
    <t>KUNDAN KUMAR</t>
  </si>
  <si>
    <t>SURESH PASWAN</t>
  </si>
  <si>
    <t>M043</t>
  </si>
  <si>
    <t>VIKAS KUMAR</t>
  </si>
  <si>
    <t>SUNDAR LAL</t>
  </si>
  <si>
    <t>M045</t>
  </si>
  <si>
    <t>MANISH KUMAR</t>
  </si>
  <si>
    <t xml:space="preserve">VINOD KUMAR </t>
  </si>
  <si>
    <t>M046</t>
  </si>
  <si>
    <t>NABIR KHAN</t>
  </si>
  <si>
    <t>MEHAR KHAN</t>
  </si>
  <si>
    <t>M047</t>
  </si>
  <si>
    <t>INDER JEET</t>
  </si>
  <si>
    <t>ANIL KUMAR</t>
  </si>
  <si>
    <t>M048</t>
  </si>
  <si>
    <t xml:space="preserve">DINESH KUMAR </t>
  </si>
  <si>
    <t>NANDLAL</t>
  </si>
  <si>
    <t>M050</t>
  </si>
  <si>
    <t>KRISHNA</t>
  </si>
  <si>
    <t>VISHRAM</t>
  </si>
  <si>
    <t>M051</t>
  </si>
  <si>
    <t>SANJAY BAITHA</t>
  </si>
  <si>
    <t>RAM PRASAD BAITHA</t>
  </si>
  <si>
    <t>M052</t>
  </si>
  <si>
    <t>YUVRAJ SHARMA</t>
  </si>
  <si>
    <t>BRIJESH SHARMA</t>
  </si>
  <si>
    <t>M053</t>
  </si>
  <si>
    <t>KAMAL SINGH</t>
  </si>
  <si>
    <t>RAM RATAN</t>
  </si>
  <si>
    <t>M054</t>
  </si>
  <si>
    <t>CHANDAN MISHRA</t>
  </si>
  <si>
    <t>AASHISH MISHRA</t>
  </si>
  <si>
    <t>M055</t>
  </si>
  <si>
    <t>CHETRAM</t>
  </si>
  <si>
    <t>M056</t>
  </si>
  <si>
    <t>CHANDAN</t>
  </si>
  <si>
    <t>PARMOD PRASAD VERMA</t>
  </si>
  <si>
    <t>M057</t>
  </si>
  <si>
    <t>KAMAL KISHOR</t>
  </si>
  <si>
    <t>MANI RAM</t>
  </si>
  <si>
    <t>M058</t>
  </si>
  <si>
    <t>LALJI</t>
  </si>
  <si>
    <t>KESHARI PRASAD</t>
  </si>
  <si>
    <t>M059</t>
  </si>
  <si>
    <t>BINU</t>
  </si>
  <si>
    <t>RAM BADAN</t>
  </si>
  <si>
    <t>M060</t>
  </si>
  <si>
    <t>GULAB</t>
  </si>
  <si>
    <t>MD ISLAM</t>
  </si>
  <si>
    <t>M061</t>
  </si>
  <si>
    <t>KISHORI LAL</t>
  </si>
  <si>
    <t>RAMESH KUMAR</t>
  </si>
  <si>
    <t>M062</t>
  </si>
  <si>
    <t xml:space="preserve">HINA </t>
  </si>
  <si>
    <t xml:space="preserve">KHALIK </t>
  </si>
  <si>
    <t>M063</t>
  </si>
  <si>
    <t>RAJU KUMAR</t>
  </si>
  <si>
    <t xml:space="preserve">NATHU LAL </t>
  </si>
  <si>
    <t>M064</t>
  </si>
  <si>
    <t xml:space="preserve">RAJENDER  SINGH </t>
  </si>
  <si>
    <t xml:space="preserve">PRITAM SINGH </t>
  </si>
  <si>
    <t>M065</t>
  </si>
  <si>
    <t xml:space="preserve">SANJAY </t>
  </si>
  <si>
    <t>MITAI RAM</t>
  </si>
  <si>
    <t>M068</t>
  </si>
  <si>
    <t xml:space="preserve">NIMA DEVI </t>
  </si>
  <si>
    <t xml:space="preserve">SHYAM SINGH </t>
  </si>
  <si>
    <t>M069</t>
  </si>
  <si>
    <t>SUNIL KUMAR</t>
  </si>
  <si>
    <t xml:space="preserve">VIJAY TIWARI </t>
  </si>
  <si>
    <t>M070</t>
  </si>
  <si>
    <t xml:space="preserve">SADDAM  HUSSAIN </t>
  </si>
  <si>
    <t>SHAJID MIYAN</t>
  </si>
  <si>
    <t>M072</t>
  </si>
  <si>
    <t>RUCHI SINGH</t>
  </si>
  <si>
    <t>PRASHANT SINGH</t>
  </si>
  <si>
    <t>M073</t>
  </si>
  <si>
    <t>HIMANSHU</t>
  </si>
  <si>
    <t xml:space="preserve">KAILASH </t>
  </si>
  <si>
    <t>M074</t>
  </si>
  <si>
    <t>GAURISHANKAR</t>
  </si>
  <si>
    <t>M079</t>
  </si>
  <si>
    <t>VIKAS</t>
  </si>
  <si>
    <t>KAILASH THAKUR</t>
  </si>
  <si>
    <t>M077</t>
  </si>
  <si>
    <t>BHOLA NATH</t>
  </si>
  <si>
    <t>MANNU YADAV</t>
  </si>
  <si>
    <t>M078</t>
  </si>
  <si>
    <t>NAVEEN</t>
  </si>
  <si>
    <t>PALE SINGH</t>
  </si>
  <si>
    <t>M080</t>
  </si>
  <si>
    <t>NISHA</t>
  </si>
  <si>
    <t>HARISH CHAND</t>
  </si>
  <si>
    <t>M081</t>
  </si>
  <si>
    <t>NEELAM</t>
  </si>
  <si>
    <t>JITENDRA</t>
  </si>
  <si>
    <t>M082</t>
  </si>
  <si>
    <t>PRIYANKA YADAV</t>
  </si>
  <si>
    <t>SHRIKANT YADAV</t>
  </si>
  <si>
    <t>M083</t>
  </si>
  <si>
    <t xml:space="preserve">SUNIL </t>
  </si>
  <si>
    <t>CHOL SINGH</t>
  </si>
  <si>
    <t>M084</t>
  </si>
  <si>
    <t>SANDEEP SINGH</t>
  </si>
  <si>
    <t>GAJENDER SINGH</t>
  </si>
  <si>
    <t>M085</t>
  </si>
  <si>
    <t>NEHA DHILLO</t>
  </si>
  <si>
    <t>MAHA SINGH</t>
  </si>
  <si>
    <t>M087</t>
  </si>
  <si>
    <t>ANURAG SINGH</t>
  </si>
  <si>
    <t>SATYADEV SINGH</t>
  </si>
  <si>
    <t>01.07.2022</t>
  </si>
  <si>
    <t>16.07.2022</t>
  </si>
  <si>
    <t>15.07.2022</t>
  </si>
  <si>
    <t>21.07.2022</t>
  </si>
  <si>
    <t>DOB</t>
  </si>
  <si>
    <t>15.05.1978</t>
  </si>
  <si>
    <t>21.12.1994</t>
  </si>
  <si>
    <t>10.04.1991</t>
  </si>
  <si>
    <t>06.03.1991</t>
  </si>
  <si>
    <t>11.04.1999</t>
  </si>
  <si>
    <t>05.03.1999</t>
  </si>
  <si>
    <t>02.03.1998</t>
  </si>
  <si>
    <t>01.01.1997</t>
  </si>
  <si>
    <t>03.04.1984</t>
  </si>
  <si>
    <t>01.01.1990</t>
  </si>
  <si>
    <t>15.12.1998</t>
  </si>
  <si>
    <t>05.01.2000</t>
  </si>
  <si>
    <t>04.11.1991</t>
  </si>
  <si>
    <t>10.02.2000</t>
  </si>
  <si>
    <t>10090786660</t>
  </si>
  <si>
    <t>IDFB0020148</t>
  </si>
  <si>
    <t>10090785623</t>
  </si>
  <si>
    <t>10090786207</t>
  </si>
  <si>
    <t>10090786693</t>
  </si>
  <si>
    <t>10090786490</t>
  </si>
  <si>
    <t>10090785656</t>
  </si>
  <si>
    <t>10090786467</t>
  </si>
  <si>
    <t>10090786478</t>
  </si>
  <si>
    <t>10090786671</t>
  </si>
  <si>
    <t>39196758121</t>
  </si>
  <si>
    <t>SBIN0008109</t>
  </si>
  <si>
    <t>10090786503</t>
  </si>
  <si>
    <t>919010015458254</t>
  </si>
  <si>
    <t>UTIB0000015</t>
  </si>
  <si>
    <t>90212210003122</t>
  </si>
  <si>
    <t>CNRB0019021</t>
  </si>
  <si>
    <t>10090785497</t>
  </si>
  <si>
    <t>10090785634</t>
  </si>
  <si>
    <t>10087132181</t>
  </si>
  <si>
    <t>10090786047</t>
  </si>
  <si>
    <t>10090786025</t>
  </si>
  <si>
    <t>10090785599</t>
  </si>
  <si>
    <t>10096179537</t>
  </si>
  <si>
    <t>IDFB0020151</t>
  </si>
  <si>
    <t>10087132205</t>
  </si>
  <si>
    <t>10087132249</t>
  </si>
  <si>
    <t>10096338089</t>
  </si>
  <si>
    <t>028601516998</t>
  </si>
  <si>
    <t>ICIC0000286</t>
  </si>
  <si>
    <t>10090786003</t>
  </si>
  <si>
    <t>10090786036</t>
  </si>
  <si>
    <t>10090786514</t>
  </si>
  <si>
    <t>10090785612</t>
  </si>
  <si>
    <t>10090783411</t>
  </si>
  <si>
    <t>10096204634</t>
  </si>
  <si>
    <t>IDFB0020101</t>
  </si>
  <si>
    <t>017101529892</t>
  </si>
  <si>
    <t>ICIC0004014</t>
  </si>
  <si>
    <t>918010099200115</t>
  </si>
  <si>
    <t>10090785996</t>
  </si>
  <si>
    <t>10090785577</t>
  </si>
  <si>
    <t>10090786183</t>
  </si>
  <si>
    <t>664201507591</t>
  </si>
  <si>
    <t>ICIC0006642</t>
  </si>
  <si>
    <t>919010072330852</t>
  </si>
  <si>
    <t>145001000010166</t>
  </si>
  <si>
    <t>IOBA0001450</t>
  </si>
  <si>
    <t>10090785963</t>
  </si>
  <si>
    <t>10090785985</t>
  </si>
  <si>
    <t>21420100013886</t>
  </si>
  <si>
    <t>BARB0TRDAZA</t>
  </si>
  <si>
    <t>112801506522</t>
  </si>
  <si>
    <t>ICIC0001128</t>
  </si>
  <si>
    <t>10090783400</t>
  </si>
  <si>
    <t>10090786489</t>
  </si>
  <si>
    <t>10090785566</t>
  </si>
  <si>
    <t>10090786172</t>
  </si>
  <si>
    <t>10090785588</t>
  </si>
  <si>
    <t>10090785522</t>
  </si>
  <si>
    <t>10090786161</t>
  </si>
  <si>
    <t>918010064380738</t>
  </si>
  <si>
    <t>235701503107</t>
  </si>
  <si>
    <t>ICIC0002357</t>
  </si>
  <si>
    <t>10090786194</t>
  </si>
  <si>
    <t>10087132227</t>
  </si>
  <si>
    <t>10090786706</t>
  </si>
  <si>
    <t>10087132238</t>
  </si>
  <si>
    <t>110048109871</t>
  </si>
  <si>
    <t>CNRB0005914</t>
  </si>
  <si>
    <t>31688100013719</t>
  </si>
  <si>
    <t>BARB0DILSHA</t>
  </si>
  <si>
    <t>664301548576</t>
  </si>
  <si>
    <t>ICIC0006643</t>
  </si>
  <si>
    <t>12441000001012</t>
  </si>
  <si>
    <t>PSIB0021244</t>
  </si>
  <si>
    <t>10087132136</t>
  </si>
  <si>
    <t>CBIN0282707</t>
  </si>
  <si>
    <t>10087132158</t>
  </si>
  <si>
    <t>10090786014</t>
  </si>
  <si>
    <t>10087132147</t>
  </si>
  <si>
    <t>10090785511</t>
  </si>
  <si>
    <t>10087132169</t>
  </si>
  <si>
    <t>10090785645</t>
  </si>
  <si>
    <t>10096187753</t>
  </si>
  <si>
    <t>10090783386</t>
  </si>
  <si>
    <t>664101503042</t>
  </si>
  <si>
    <t>ICIC0006641</t>
  </si>
  <si>
    <t>38756246909</t>
  </si>
  <si>
    <t>SBIN0004840</t>
  </si>
  <si>
    <t>1885010069748</t>
  </si>
  <si>
    <t>PUNB0188520</t>
  </si>
  <si>
    <t>OT RATE</t>
  </si>
  <si>
    <t>OT HOURS</t>
  </si>
  <si>
    <t>Fwd: Wages Break up for HK Services at Max Shalimar Bagh</t>
  </si>
  <si>
    <t>fyi</t>
  </si>
  <si>
    <t>From: rranjanam@frontlinegroup.org</t>
  </si>
  <si>
    <t>To: "Poonam Kumari" &lt;sales.delhi@plus360.co.in&gt;</t>
  </si>
  <si>
    <t>Cc: "Ankit Kumar" &lt;ankitkumar@frontlinegroup.org&gt;</t>
  </si>
  <si>
    <r>
      <t xml:space="preserve">Sent: </t>
    </r>
    <r>
      <rPr>
        <sz val="12"/>
        <color rgb="FF000000"/>
        <rFont val="Arial"/>
        <family val="2"/>
      </rPr>
      <t>Monday, July 18, 2022 3:10:51 PM</t>
    </r>
  </si>
  <si>
    <r>
      <t xml:space="preserve">Subject: </t>
    </r>
    <r>
      <rPr>
        <sz val="12"/>
        <color rgb="FF000000"/>
        <rFont val="Arial"/>
        <family val="2"/>
      </rPr>
      <t>Fwd: Wages Break up for HK Services at Max Shalimar Bagh</t>
    </r>
  </si>
  <si>
    <t>FYI</t>
  </si>
  <si>
    <t>From: "Davender Arora" &lt;davender@plus360.co.in&gt;</t>
  </si>
  <si>
    <t>To: "rranjanam" &lt;rranjanam@frontlinegroup.org&gt;</t>
  </si>
  <si>
    <r>
      <t xml:space="preserve">Sent: </t>
    </r>
    <r>
      <rPr>
        <sz val="12"/>
        <color rgb="FF000000"/>
        <rFont val="Arial"/>
        <family val="2"/>
      </rPr>
      <t>Monday, July 18, 2022 3:10:18 PM</t>
    </r>
  </si>
  <si>
    <t>FYi...</t>
  </si>
  <si>
    <t>Begin forwarded message:</t>
  </si>
  <si>
    <t>From: Davender Arora &lt;davender@plus360.co.in&gt;</t>
  </si>
  <si>
    <t>Subject: Fwd: Wages Break up for HK Services at Max Shalimar Bagh</t>
  </si>
  <si>
    <r>
      <t xml:space="preserve">Date: </t>
    </r>
    <r>
      <rPr>
        <sz val="12"/>
        <color rgb="FF000000"/>
        <rFont val="Arial"/>
        <family val="2"/>
      </rPr>
      <t>13 June 2022 at 1:48:13 PM IST</t>
    </r>
  </si>
  <si>
    <t>To: vikash Kumar &lt;epf@frontlinegroup.org&gt;</t>
  </si>
  <si>
    <r>
      <t xml:space="preserve">Cc: </t>
    </r>
    <r>
      <rPr>
        <sz val="12"/>
        <color rgb="FF000000"/>
        <rFont val="Arial"/>
        <family val="2"/>
      </rPr>
      <t>sunitjha &lt;sunitjha@plus360.co.in&gt;, Ritu Ranjanam Shukla &lt;rranjanam@frontlinegroup.org&gt;</t>
    </r>
  </si>
  <si>
    <t>Cost Breakup - Max Shalimar Bagh </t>
  </si>
  <si>
    <t>CENTRAIL BANK</t>
  </si>
  <si>
    <t>CANARA BANK</t>
  </si>
  <si>
    <t>ICICI BANK</t>
  </si>
  <si>
    <t>AXIS BANK</t>
  </si>
  <si>
    <t>SCINDICATE BANK</t>
  </si>
  <si>
    <t>Indian Overseas Bank</t>
  </si>
  <si>
    <t>Punjab &amp; Sind Bank</t>
  </si>
  <si>
    <t>PNB</t>
  </si>
  <si>
    <t>SALARY RATE</t>
  </si>
  <si>
    <t>MAX  SUPER SPECIALITY HOSPITAL SHALIMAR</t>
  </si>
  <si>
    <t>Net Payable</t>
  </si>
  <si>
    <t>MO88</t>
  </si>
  <si>
    <t>ATUL TIWARI</t>
  </si>
  <si>
    <t>RAM BARAN TIWARI</t>
  </si>
  <si>
    <t>0612000103283718</t>
  </si>
  <si>
    <t>PUNB0061200</t>
  </si>
  <si>
    <t>10096324292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</si>
  <si>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Wages for the Month of SEP'2022</t>
    </r>
  </si>
  <si>
    <t>921010055947711</t>
  </si>
  <si>
    <t>UTIB0003748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</si>
</sst>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\-mmm\-yy;@"/>
    <numFmt numFmtId="165" formatCode="_ * #,##0_ ;_ * \-#,##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Helv"/>
      <charset val="204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4" fillId="0" borderId="1" xfId="5" applyFont="1" applyFill="1" applyBorder="1" applyAlignment="1"/>
    <xf numFmtId="0" fontId="5" fillId="0" borderId="1" xfId="5" applyFont="1" applyFill="1" applyBorder="1" applyAlignment="1">
      <alignment vertical="top"/>
    </xf>
    <xf numFmtId="0" fontId="4" fillId="0" borderId="1" xfId="5" applyFont="1" applyFill="1" applyBorder="1" applyAlignment="1">
      <alignment horizontal="center" vertical="top"/>
    </xf>
    <xf numFmtId="0" fontId="4" fillId="0" borderId="1" xfId="5" applyNumberFormat="1" applyFont="1" applyFill="1" applyBorder="1" applyAlignment="1">
      <alignment horizontal="center" vertical="top"/>
    </xf>
    <xf numFmtId="0" fontId="5" fillId="0" borderId="1" xfId="5" applyFont="1" applyFill="1" applyBorder="1" applyAlignment="1">
      <alignment vertical="center"/>
    </xf>
    <xf numFmtId="0" fontId="5" fillId="0" borderId="1" xfId="5" applyFont="1" applyFill="1" applyBorder="1" applyAlignment="1">
      <alignment horizontal="center" vertical="center"/>
    </xf>
    <xf numFmtId="0" fontId="9" fillId="0" borderId="0" xfId="0" applyFont="1" applyFill="1"/>
    <xf numFmtId="0" fontId="4" fillId="0" borderId="3" xfId="2" applyFont="1" applyFill="1" applyBorder="1" applyAlignment="1">
      <alignment vertical="center"/>
    </xf>
    <xf numFmtId="0" fontId="11" fillId="0" borderId="1" xfId="0" applyFont="1" applyFill="1" applyBorder="1"/>
    <xf numFmtId="0" fontId="9" fillId="0" borderId="0" xfId="0" applyNumberFormat="1" applyFont="1" applyFill="1"/>
    <xf numFmtId="0" fontId="12" fillId="0" borderId="4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vertical="top" wrapText="1"/>
    </xf>
    <xf numFmtId="0" fontId="11" fillId="0" borderId="0" xfId="0" applyNumberFormat="1" applyFont="1" applyFill="1" applyBorder="1" applyAlignment="1">
      <alignment vertical="top" wrapText="1"/>
    </xf>
    <xf numFmtId="0" fontId="11" fillId="0" borderId="8" xfId="0" applyNumberFormat="1" applyFont="1" applyFill="1" applyBorder="1" applyAlignment="1">
      <alignment vertical="top" wrapText="1"/>
    </xf>
    <xf numFmtId="0" fontId="11" fillId="0" borderId="8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5" fillId="0" borderId="1" xfId="5" applyFont="1" applyFill="1" applyBorder="1" applyAlignment="1">
      <alignment horizontal="center" vertical="top"/>
    </xf>
    <xf numFmtId="0" fontId="9" fillId="0" borderId="1" xfId="0" applyFont="1" applyFill="1" applyBorder="1"/>
    <xf numFmtId="0" fontId="1" fillId="0" borderId="3" xfId="3" quotePrefix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3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1" fontId="9" fillId="0" borderId="0" xfId="0" applyNumberFormat="1" applyFont="1" applyFill="1"/>
    <xf numFmtId="1" fontId="13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1" fontId="16" fillId="0" borderId="1" xfId="2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4" fontId="14" fillId="0" borderId="1" xfId="0" applyNumberFormat="1" applyFont="1" applyFill="1" applyBorder="1" applyAlignment="1">
      <alignment horizontal="left"/>
    </xf>
    <xf numFmtId="14" fontId="12" fillId="0" borderId="1" xfId="0" applyNumberFormat="1" applyFont="1" applyFill="1" applyBorder="1" applyAlignment="1">
      <alignment horizontal="left"/>
    </xf>
    <xf numFmtId="1" fontId="12" fillId="0" borderId="1" xfId="0" applyNumberFormat="1" applyFont="1" applyFill="1" applyBorder="1" applyAlignment="1">
      <alignment horizontal="left"/>
    </xf>
    <xf numFmtId="1" fontId="14" fillId="0" borderId="1" xfId="0" applyNumberFormat="1" applyFont="1" applyFill="1" applyBorder="1" applyAlignment="1">
      <alignment horizontal="left"/>
    </xf>
    <xf numFmtId="0" fontId="21" fillId="0" borderId="1" xfId="0" quotePrefix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4" fillId="0" borderId="0" xfId="13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6" xfId="2" applyFont="1" applyFill="1" applyBorder="1" applyAlignment="1">
      <alignment horizontal="center" vertical="center" wrapText="1"/>
    </xf>
    <xf numFmtId="0" fontId="0" fillId="0" borderId="1" xfId="0" applyBorder="1"/>
    <xf numFmtId="0" fontId="19" fillId="0" borderId="1" xfId="0" applyFont="1" applyFill="1" applyBorder="1" applyAlignment="1">
      <alignment horizontal="left"/>
    </xf>
    <xf numFmtId="1" fontId="13" fillId="0" borderId="4" xfId="2" applyNumberFormat="1" applyFont="1" applyFill="1" applyBorder="1" applyAlignment="1">
      <alignment horizontal="center" vertical="center" wrapText="1"/>
    </xf>
    <xf numFmtId="1" fontId="13" fillId="0" borderId="1" xfId="2" applyNumberFormat="1" applyFont="1" applyFill="1" applyBorder="1" applyAlignment="1">
      <alignment horizontal="center" vertical="center" wrapText="1"/>
    </xf>
    <xf numFmtId="1" fontId="14" fillId="0" borderId="1" xfId="0" quotePrefix="1" applyNumberFormat="1" applyFont="1" applyFill="1" applyBorder="1" applyAlignment="1">
      <alignment horizontal="left"/>
    </xf>
    <xf numFmtId="0" fontId="14" fillId="0" borderId="1" xfId="0" quotePrefix="1" applyFont="1" applyFill="1" applyBorder="1" applyAlignment="1">
      <alignment horizontal="left"/>
    </xf>
    <xf numFmtId="0" fontId="22" fillId="0" borderId="1" xfId="0" quotePrefix="1" applyFont="1" applyFill="1" applyBorder="1" applyAlignment="1">
      <alignment horizontal="left"/>
    </xf>
    <xf numFmtId="14" fontId="14" fillId="0" borderId="1" xfId="0" quotePrefix="1" applyNumberFormat="1" applyFon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5" fontId="14" fillId="0" borderId="1" xfId="0" applyNumberFormat="1" applyFont="1" applyFill="1" applyBorder="1" applyAlignment="1">
      <alignment horizontal="left"/>
    </xf>
    <xf numFmtId="1" fontId="1" fillId="0" borderId="0" xfId="0" applyNumberFormat="1" applyFont="1" applyFill="1"/>
    <xf numFmtId="0" fontId="0" fillId="0" borderId="1" xfId="0" quotePrefix="1" applyFill="1" applyBorder="1" applyAlignment="1"/>
    <xf numFmtId="0" fontId="0" fillId="0" borderId="1" xfId="0" applyFill="1" applyBorder="1" applyAlignment="1"/>
    <xf numFmtId="43" fontId="0" fillId="0" borderId="1" xfId="14" quotePrefix="1" applyFont="1" applyFill="1" applyBorder="1" applyAlignment="1"/>
    <xf numFmtId="0" fontId="0" fillId="0" borderId="1" xfId="0" applyBorder="1" applyAlignment="1">
      <alignment vertical="center"/>
    </xf>
    <xf numFmtId="0" fontId="0" fillId="0" borderId="1" xfId="0" quotePrefix="1" applyBorder="1"/>
    <xf numFmtId="0" fontId="3" fillId="0" borderId="5" xfId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center" vertical="center" wrapText="1" shrinkToFi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7" fillId="0" borderId="1" xfId="6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top" wrapText="1"/>
    </xf>
    <xf numFmtId="0" fontId="11" fillId="0" borderId="7" xfId="0" applyNumberFormat="1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center"/>
    </xf>
    <xf numFmtId="1" fontId="3" fillId="0" borderId="5" xfId="1" applyNumberFormat="1" applyFont="1" applyFill="1" applyBorder="1" applyAlignment="1">
      <alignment horizontal="center" vertical="center" wrapText="1" shrinkToFit="1"/>
    </xf>
    <xf numFmtId="1" fontId="3" fillId="0" borderId="3" xfId="1" applyNumberFormat="1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</cellXfs>
  <cellStyles count="15">
    <cellStyle name=" Task]_x000d__x000a_TaskName=Scan At_x000d__x000a_TaskID=3_x000d__x000a_WorkstationName=SmarTone_x000d__x000a_LastExecuted=0_x000d__x000a_LastSt" xfId="4"/>
    <cellStyle name="=C:\WINNT\SYSTEM32\COMMAND.COM 2" xfId="5"/>
    <cellStyle name="Comma" xfId="14" builtinId="3"/>
    <cellStyle name="Comma 10" xfId="12"/>
    <cellStyle name="Comma 2 2" xfId="7"/>
    <cellStyle name="Comma 5" xfId="11"/>
    <cellStyle name="Hyperlink" xfId="13" builtinId="8"/>
    <cellStyle name="Normal" xfId="0" builtinId="0"/>
    <cellStyle name="Normal 2" xfId="10"/>
    <cellStyle name="Normal 2 3" xfId="2"/>
    <cellStyle name="Normal 3" xfId="9"/>
    <cellStyle name="Normal 3 2" xfId="1"/>
    <cellStyle name="Normal 4" xfId="6"/>
    <cellStyle name="Style 1" xfId="8"/>
    <cellStyle name="Style 1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87F2B.FEB3D7F0" TargetMode="External"/><Relationship Id="rId1" Type="http://schemas.openxmlformats.org/officeDocument/2006/relationships/image" Target="../media/image1.png"/><Relationship Id="rId4" Type="http://schemas.openxmlformats.org/officeDocument/2006/relationships/image" Target="cid:image002.png@01D87F2B.FEB3D7F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0</xdr:rowOff>
    </xdr:from>
    <xdr:to>
      <xdr:col>29</xdr:col>
      <xdr:colOff>0</xdr:colOff>
      <xdr:row>39</xdr:row>
      <xdr:rowOff>28575</xdr:rowOff>
    </xdr:to>
    <xdr:pic>
      <xdr:nvPicPr>
        <xdr:cNvPr id="2" name="Picture 3" descr="cid:image001.png@01D87F2B.FEB3D7F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15175"/>
          <a:ext cx="176784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29</xdr:col>
      <xdr:colOff>0</xdr:colOff>
      <xdr:row>42</xdr:row>
      <xdr:rowOff>142875</xdr:rowOff>
    </xdr:to>
    <xdr:pic>
      <xdr:nvPicPr>
        <xdr:cNvPr id="3" name="Picture 2" descr="cid:image002.png@01D87F2B.FEB3D7F0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05675"/>
          <a:ext cx="17678400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111609111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nkitkumar@frontlinegroup.org" TargetMode="External"/><Relationship Id="rId7" Type="http://schemas.openxmlformats.org/officeDocument/2006/relationships/hyperlink" Target="mailto:epf@frontlinegroup.org" TargetMode="External"/><Relationship Id="rId2" Type="http://schemas.openxmlformats.org/officeDocument/2006/relationships/hyperlink" Target="mailto:sales.delhi@plus360.co.in" TargetMode="External"/><Relationship Id="rId1" Type="http://schemas.openxmlformats.org/officeDocument/2006/relationships/hyperlink" Target="mailto:rranjanam@frontlinegroup.org" TargetMode="External"/><Relationship Id="rId6" Type="http://schemas.openxmlformats.org/officeDocument/2006/relationships/hyperlink" Target="mailto:davender@plus360.co.in" TargetMode="External"/><Relationship Id="rId5" Type="http://schemas.openxmlformats.org/officeDocument/2006/relationships/hyperlink" Target="mailto:rranjanam@frontlinegroup.org" TargetMode="External"/><Relationship Id="rId4" Type="http://schemas.openxmlformats.org/officeDocument/2006/relationships/hyperlink" Target="mailto:davender@plus360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3"/>
  <sheetViews>
    <sheetView tabSelected="1" topLeftCell="G76" zoomScale="70" zoomScaleNormal="70" workbookViewId="0">
      <selection activeCell="N97" sqref="N97"/>
    </sheetView>
  </sheetViews>
  <sheetFormatPr defaultColWidth="9.140625" defaultRowHeight="15"/>
  <cols>
    <col min="1" max="1" width="10" style="7" customWidth="1"/>
    <col min="2" max="2" width="12.5703125" style="7" customWidth="1"/>
    <col min="3" max="3" width="21.5703125" style="7" customWidth="1"/>
    <col min="4" max="4" width="19" style="7" customWidth="1"/>
    <col min="5" max="5" width="15.140625" style="7" customWidth="1"/>
    <col min="6" max="6" width="20.5703125" style="7" customWidth="1"/>
    <col min="7" max="7" width="14.85546875" style="7" customWidth="1"/>
    <col min="8" max="8" width="15.140625" style="7" customWidth="1"/>
    <col min="9" max="9" width="18" style="7" customWidth="1"/>
    <col min="10" max="10" width="8.85546875" style="7" customWidth="1"/>
    <col min="11" max="11" width="8" style="7" customWidth="1"/>
    <col min="12" max="13" width="7.28515625" style="7" customWidth="1"/>
    <col min="14" max="15" width="9.85546875" style="7" customWidth="1"/>
    <col min="16" max="16" width="9.28515625" style="7" customWidth="1"/>
    <col min="17" max="17" width="7" style="10" customWidth="1"/>
    <col min="18" max="19" width="7.42578125" style="10" customWidth="1"/>
    <col min="20" max="20" width="9.7109375" style="10" customWidth="1"/>
    <col min="21" max="21" width="11.5703125" style="7" customWidth="1"/>
    <col min="22" max="22" width="11.28515625" style="7" customWidth="1"/>
    <col min="23" max="23" width="12.28515625" style="7" customWidth="1"/>
    <col min="24" max="24" width="11.28515625" style="7" customWidth="1"/>
    <col min="25" max="25" width="13.140625" style="7" customWidth="1"/>
    <col min="26" max="26" width="9.28515625" style="7" customWidth="1"/>
    <col min="27" max="27" width="9.140625" style="7" customWidth="1"/>
    <col min="28" max="28" width="9.42578125" style="7" customWidth="1"/>
    <col min="29" max="29" width="12.28515625" style="7" customWidth="1"/>
    <col min="30" max="30" width="12" style="7" customWidth="1"/>
    <col min="31" max="31" width="22.28515625" style="7" customWidth="1"/>
    <col min="32" max="32" width="14.85546875" style="7" customWidth="1"/>
    <col min="33" max="33" width="9.140625" style="7" customWidth="1"/>
    <col min="34" max="34" width="23.140625" style="7" customWidth="1"/>
    <col min="35" max="35" width="15.85546875" style="7" customWidth="1"/>
    <col min="36" max="16384" width="9.140625" style="7"/>
  </cols>
  <sheetData>
    <row r="1" spans="1:35">
      <c r="A1" s="83" t="s">
        <v>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5">
      <c r="A2" s="83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</row>
    <row r="3" spans="1:35">
      <c r="A3" s="83" t="s">
        <v>420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</row>
    <row r="4" spans="1:35" ht="15.75" customHeight="1">
      <c r="A4" s="8" t="s">
        <v>3</v>
      </c>
      <c r="B4" s="8"/>
      <c r="C4" s="8"/>
      <c r="D4" s="8">
        <v>30</v>
      </c>
      <c r="E4" s="84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6"/>
      <c r="Y4" s="86"/>
      <c r="Z4" s="86"/>
      <c r="AA4" s="86"/>
      <c r="AB4" s="86"/>
      <c r="AC4" s="86"/>
      <c r="AD4" s="86"/>
      <c r="AE4" s="86"/>
    </row>
    <row r="5" spans="1:35">
      <c r="A5" s="1" t="s">
        <v>31</v>
      </c>
      <c r="B5" s="18"/>
      <c r="C5" s="18"/>
      <c r="D5" s="18"/>
      <c r="E5" s="1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82"/>
      <c r="Y5" s="82"/>
      <c r="Z5" s="82"/>
      <c r="AA5" s="82"/>
      <c r="AB5" s="82"/>
      <c r="AC5" s="82"/>
      <c r="AD5" s="82"/>
      <c r="AE5" s="82"/>
    </row>
    <row r="6" spans="1:35" ht="19.5" customHeight="1">
      <c r="A6" s="89" t="s">
        <v>24</v>
      </c>
      <c r="B6" s="90"/>
      <c r="C6" s="90"/>
      <c r="D6" s="91"/>
      <c r="E6" s="95" t="s">
        <v>38</v>
      </c>
      <c r="F6" s="96"/>
      <c r="G6" s="96"/>
      <c r="H6" s="96"/>
      <c r="I6" s="96"/>
      <c r="J6" s="96"/>
      <c r="K6" s="96"/>
      <c r="L6" s="16"/>
      <c r="M6" s="16"/>
      <c r="N6" s="16"/>
      <c r="O6" s="16"/>
      <c r="P6" s="13"/>
      <c r="Q6" s="13"/>
      <c r="R6" s="13"/>
      <c r="S6" s="13"/>
      <c r="T6" s="13"/>
      <c r="U6" s="13"/>
      <c r="V6" s="13"/>
      <c r="W6" s="13"/>
      <c r="X6" s="86"/>
      <c r="Y6" s="86"/>
      <c r="Z6" s="86"/>
      <c r="AA6" s="86"/>
      <c r="AB6" s="86"/>
      <c r="AC6" s="86"/>
      <c r="AD6" s="86"/>
      <c r="AE6" s="86"/>
    </row>
    <row r="7" spans="1:35" ht="54" customHeight="1">
      <c r="A7" s="92"/>
      <c r="B7" s="93"/>
      <c r="C7" s="93"/>
      <c r="D7" s="94"/>
      <c r="E7" s="97"/>
      <c r="F7" s="98"/>
      <c r="G7" s="98"/>
      <c r="H7" s="98"/>
      <c r="I7" s="98"/>
      <c r="J7" s="98"/>
      <c r="K7" s="98"/>
      <c r="L7" s="15"/>
      <c r="M7" s="15"/>
      <c r="N7" s="15"/>
      <c r="O7" s="15"/>
      <c r="P7" s="14"/>
      <c r="Q7" s="14"/>
      <c r="R7" s="14"/>
      <c r="S7" s="14"/>
      <c r="T7" s="14"/>
      <c r="U7" s="14"/>
      <c r="V7" s="14"/>
      <c r="W7" s="14"/>
      <c r="X7" s="98"/>
      <c r="Y7" s="98"/>
      <c r="Z7" s="98"/>
      <c r="AA7" s="98"/>
      <c r="AB7" s="98"/>
      <c r="AC7" s="98"/>
      <c r="AD7" s="98"/>
      <c r="AE7" s="99"/>
    </row>
    <row r="8" spans="1:35">
      <c r="A8" s="2" t="s">
        <v>0</v>
      </c>
      <c r="B8" s="2"/>
      <c r="C8" s="9" t="s">
        <v>412</v>
      </c>
      <c r="D8" s="5"/>
      <c r="E8" s="5"/>
      <c r="F8" s="5"/>
      <c r="G8" s="5"/>
      <c r="H8" s="5"/>
      <c r="I8" s="17"/>
      <c r="J8" s="6"/>
      <c r="K8" s="3"/>
      <c r="L8" s="3"/>
      <c r="M8" s="3"/>
      <c r="N8" s="3"/>
      <c r="O8" s="3"/>
      <c r="P8" s="3"/>
      <c r="Q8" s="4"/>
      <c r="R8" s="4"/>
      <c r="S8" s="4"/>
      <c r="T8" s="4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5" ht="15" customHeight="1">
      <c r="A9" s="75" t="s">
        <v>5</v>
      </c>
      <c r="B9" s="75" t="s">
        <v>28</v>
      </c>
      <c r="C9" s="80" t="s">
        <v>6</v>
      </c>
      <c r="D9" s="80" t="s">
        <v>29</v>
      </c>
      <c r="E9" s="73" t="s">
        <v>7</v>
      </c>
      <c r="F9" s="87" t="s">
        <v>33</v>
      </c>
      <c r="G9" s="73" t="s">
        <v>34</v>
      </c>
      <c r="H9" s="73" t="s">
        <v>275</v>
      </c>
      <c r="I9" s="73" t="s">
        <v>1</v>
      </c>
      <c r="J9" s="77" t="s">
        <v>411</v>
      </c>
      <c r="K9" s="78"/>
      <c r="L9" s="78"/>
      <c r="M9" s="78"/>
      <c r="N9" s="79"/>
      <c r="O9" s="54"/>
      <c r="P9" s="77" t="s">
        <v>8</v>
      </c>
      <c r="Q9" s="78"/>
      <c r="R9" s="78"/>
      <c r="S9" s="78"/>
      <c r="T9" s="78"/>
      <c r="U9" s="78"/>
      <c r="V9" s="78"/>
      <c r="W9" s="78"/>
      <c r="X9" s="78"/>
      <c r="Y9" s="79"/>
      <c r="Z9" s="77" t="s">
        <v>9</v>
      </c>
      <c r="AA9" s="79"/>
      <c r="AB9" s="75" t="s">
        <v>30</v>
      </c>
      <c r="AC9" s="75" t="s">
        <v>413</v>
      </c>
      <c r="AD9" s="75" t="s">
        <v>10</v>
      </c>
      <c r="AE9" s="75" t="s">
        <v>11</v>
      </c>
      <c r="AF9" s="75" t="s">
        <v>32</v>
      </c>
      <c r="AG9" s="75" t="s">
        <v>37</v>
      </c>
    </row>
    <row r="10" spans="1:35" ht="43.5" customHeight="1">
      <c r="A10" s="76"/>
      <c r="B10" s="76"/>
      <c r="C10" s="81"/>
      <c r="D10" s="81"/>
      <c r="E10" s="74"/>
      <c r="F10" s="88"/>
      <c r="G10" s="74"/>
      <c r="H10" s="74"/>
      <c r="I10" s="74"/>
      <c r="J10" s="30" t="s">
        <v>25</v>
      </c>
      <c r="K10" s="30" t="s">
        <v>12</v>
      </c>
      <c r="L10" s="30" t="s">
        <v>21</v>
      </c>
      <c r="M10" s="30" t="s">
        <v>22</v>
      </c>
      <c r="N10" s="30" t="s">
        <v>13</v>
      </c>
      <c r="O10" s="30" t="s">
        <v>382</v>
      </c>
      <c r="P10" s="30" t="s">
        <v>14</v>
      </c>
      <c r="Q10" s="30" t="s">
        <v>15</v>
      </c>
      <c r="R10" s="30" t="s">
        <v>27</v>
      </c>
      <c r="S10" s="30" t="s">
        <v>383</v>
      </c>
      <c r="T10" s="30" t="s">
        <v>26</v>
      </c>
      <c r="U10" s="30" t="s">
        <v>12</v>
      </c>
      <c r="V10" s="30" t="s">
        <v>21</v>
      </c>
      <c r="W10" s="30" t="s">
        <v>22</v>
      </c>
      <c r="X10" s="30" t="s">
        <v>35</v>
      </c>
      <c r="Y10" s="30" t="s">
        <v>23</v>
      </c>
      <c r="Z10" s="30" t="s">
        <v>17</v>
      </c>
      <c r="AA10" s="30" t="s">
        <v>16</v>
      </c>
      <c r="AB10" s="76"/>
      <c r="AC10" s="76"/>
      <c r="AD10" s="76"/>
      <c r="AE10" s="76"/>
      <c r="AF10" s="76"/>
      <c r="AG10" s="76"/>
    </row>
    <row r="11" spans="1:35" s="23" customFormat="1" ht="30.75" customHeight="1">
      <c r="A11" s="19">
        <v>1</v>
      </c>
      <c r="B11" s="56" t="s">
        <v>39</v>
      </c>
      <c r="C11" s="42" t="s">
        <v>40</v>
      </c>
      <c r="D11" s="42" t="s">
        <v>41</v>
      </c>
      <c r="E11" s="42" t="s">
        <v>42</v>
      </c>
      <c r="F11" s="46">
        <v>101606373975</v>
      </c>
      <c r="G11" s="42">
        <v>6930526305</v>
      </c>
      <c r="H11" s="43">
        <v>37240</v>
      </c>
      <c r="I11" s="42" t="s">
        <v>271</v>
      </c>
      <c r="J11" s="57">
        <v>9904</v>
      </c>
      <c r="K11" s="57">
        <v>6602</v>
      </c>
      <c r="L11" s="57">
        <v>0</v>
      </c>
      <c r="M11" s="57">
        <v>794</v>
      </c>
      <c r="N11" s="58">
        <f>+J11+K11+L11+M11</f>
        <v>17300</v>
      </c>
      <c r="O11" s="57">
        <v>159</v>
      </c>
      <c r="P11" s="20">
        <v>25</v>
      </c>
      <c r="Q11" s="20">
        <v>5</v>
      </c>
      <c r="R11" s="20">
        <f t="shared" ref="R11:R41" si="0">P11+Q11</f>
        <v>30</v>
      </c>
      <c r="S11" s="20">
        <v>0</v>
      </c>
      <c r="T11" s="28">
        <f t="shared" ref="T11:T41" si="1">ROUND(J11/$D$4*R11,0)</f>
        <v>9904</v>
      </c>
      <c r="U11" s="28">
        <f t="shared" ref="U11:U41" si="2">ROUND(K11/$D$4*R11,0)</f>
        <v>6602</v>
      </c>
      <c r="V11" s="28">
        <f t="shared" ref="V11:V41" si="3">L11/$D$4*R11</f>
        <v>0</v>
      </c>
      <c r="W11" s="28">
        <f t="shared" ref="W11:W41" si="4">ROUND(M11/$D$4*R11,0)</f>
        <v>794</v>
      </c>
      <c r="X11" s="28">
        <f t="shared" ref="X11:X69" si="5">ROUND(O11*S11,0)</f>
        <v>0</v>
      </c>
      <c r="Y11" s="31">
        <f>+T11+U11+V11+W11+X11</f>
        <v>17300</v>
      </c>
      <c r="Z11" s="32">
        <f t="shared" ref="Z11" si="6">+ROUND(T11*12%,0)</f>
        <v>1188</v>
      </c>
      <c r="AA11" s="32">
        <f>+CEILING(Y11*0.75%,1)</f>
        <v>130</v>
      </c>
      <c r="AB11" s="21">
        <f t="shared" ref="AB11" si="7">+AA11+Z11</f>
        <v>1318</v>
      </c>
      <c r="AC11" s="21">
        <f t="shared" ref="AC11:AC69" si="8">Y11-AB11</f>
        <v>15982</v>
      </c>
      <c r="AD11" s="22" t="s">
        <v>36</v>
      </c>
      <c r="AE11" s="59" t="s">
        <v>290</v>
      </c>
      <c r="AF11" s="46" t="s">
        <v>291</v>
      </c>
      <c r="AG11" s="33"/>
      <c r="AI11" s="67"/>
    </row>
    <row r="12" spans="1:35" s="23" customFormat="1" ht="30.75" customHeight="1">
      <c r="A12" s="24">
        <f t="shared" ref="A12:A75" si="9">A11+1</f>
        <v>2</v>
      </c>
      <c r="B12" s="56" t="s">
        <v>43</v>
      </c>
      <c r="C12" s="42" t="s">
        <v>44</v>
      </c>
      <c r="D12" s="42" t="s">
        <v>45</v>
      </c>
      <c r="E12" s="42" t="s">
        <v>42</v>
      </c>
      <c r="F12" s="46">
        <v>101380402505</v>
      </c>
      <c r="G12" s="42">
        <v>6927803053</v>
      </c>
      <c r="H12" s="43">
        <v>35589</v>
      </c>
      <c r="I12" s="42" t="s">
        <v>271</v>
      </c>
      <c r="J12" s="57">
        <v>9904</v>
      </c>
      <c r="K12" s="57">
        <v>6602</v>
      </c>
      <c r="L12" s="57">
        <v>0</v>
      </c>
      <c r="M12" s="57">
        <v>794</v>
      </c>
      <c r="N12" s="58">
        <f t="shared" ref="N12:N69" si="10">+J12+K12+L12+M12</f>
        <v>17300</v>
      </c>
      <c r="O12" s="57">
        <v>159</v>
      </c>
      <c r="P12" s="20">
        <v>25</v>
      </c>
      <c r="Q12" s="20">
        <v>5</v>
      </c>
      <c r="R12" s="20">
        <f t="shared" si="0"/>
        <v>30</v>
      </c>
      <c r="S12" s="20">
        <v>0</v>
      </c>
      <c r="T12" s="28">
        <f t="shared" si="1"/>
        <v>9904</v>
      </c>
      <c r="U12" s="28">
        <f t="shared" si="2"/>
        <v>6602</v>
      </c>
      <c r="V12" s="28">
        <f t="shared" si="3"/>
        <v>0</v>
      </c>
      <c r="W12" s="28">
        <f t="shared" si="4"/>
        <v>794</v>
      </c>
      <c r="X12" s="28">
        <f t="shared" si="5"/>
        <v>0</v>
      </c>
      <c r="Y12" s="31">
        <f t="shared" ref="Y12:Y70" si="11">+T12+U12+V12+W12+X12</f>
        <v>17300</v>
      </c>
      <c r="Z12" s="32">
        <f t="shared" ref="Z12:Z70" si="12">+ROUND(T12*12%,0)</f>
        <v>1188</v>
      </c>
      <c r="AA12" s="32">
        <f t="shared" ref="AA12:AA70" si="13">+CEILING(Y12*0.75%,1)</f>
        <v>130</v>
      </c>
      <c r="AB12" s="21">
        <f t="shared" ref="AB12:AB70" si="14">+AA12+Z12</f>
        <v>1318</v>
      </c>
      <c r="AC12" s="21">
        <f t="shared" si="8"/>
        <v>15982</v>
      </c>
      <c r="AD12" s="22" t="s">
        <v>36</v>
      </c>
      <c r="AE12" s="47" t="s">
        <v>292</v>
      </c>
      <c r="AF12" s="48" t="s">
        <v>291</v>
      </c>
      <c r="AG12" s="33"/>
      <c r="AI12" s="67"/>
    </row>
    <row r="13" spans="1:35" s="23" customFormat="1" ht="30.75" customHeight="1">
      <c r="A13" s="24">
        <f t="shared" si="9"/>
        <v>3</v>
      </c>
      <c r="B13" s="56" t="s">
        <v>46</v>
      </c>
      <c r="C13" s="42" t="s">
        <v>47</v>
      </c>
      <c r="D13" s="42" t="s">
        <v>48</v>
      </c>
      <c r="E13" s="42" t="s">
        <v>42</v>
      </c>
      <c r="F13" s="46">
        <v>101213576087</v>
      </c>
      <c r="G13" s="42">
        <v>6927298160</v>
      </c>
      <c r="H13" s="43">
        <v>32143</v>
      </c>
      <c r="I13" s="42" t="s">
        <v>271</v>
      </c>
      <c r="J13" s="57">
        <v>9904</v>
      </c>
      <c r="K13" s="57">
        <v>6602</v>
      </c>
      <c r="L13" s="57">
        <v>0</v>
      </c>
      <c r="M13" s="57">
        <v>794</v>
      </c>
      <c r="N13" s="58">
        <f t="shared" si="10"/>
        <v>17300</v>
      </c>
      <c r="O13" s="57">
        <v>159</v>
      </c>
      <c r="P13" s="20">
        <v>26</v>
      </c>
      <c r="Q13" s="20">
        <v>4</v>
      </c>
      <c r="R13" s="20">
        <f t="shared" si="0"/>
        <v>30</v>
      </c>
      <c r="S13" s="20">
        <v>0</v>
      </c>
      <c r="T13" s="28">
        <f t="shared" si="1"/>
        <v>9904</v>
      </c>
      <c r="U13" s="28">
        <f t="shared" si="2"/>
        <v>6602</v>
      </c>
      <c r="V13" s="28">
        <f t="shared" si="3"/>
        <v>0</v>
      </c>
      <c r="W13" s="28">
        <f t="shared" si="4"/>
        <v>794</v>
      </c>
      <c r="X13" s="28">
        <f t="shared" si="5"/>
        <v>0</v>
      </c>
      <c r="Y13" s="31">
        <f t="shared" si="11"/>
        <v>17300</v>
      </c>
      <c r="Z13" s="32">
        <f t="shared" si="12"/>
        <v>1188</v>
      </c>
      <c r="AA13" s="32">
        <f t="shared" si="13"/>
        <v>130</v>
      </c>
      <c r="AB13" s="21">
        <f t="shared" si="14"/>
        <v>1318</v>
      </c>
      <c r="AC13" s="21">
        <f t="shared" si="8"/>
        <v>15982</v>
      </c>
      <c r="AD13" s="22" t="s">
        <v>36</v>
      </c>
      <c r="AE13" s="59" t="s">
        <v>293</v>
      </c>
      <c r="AF13" s="46" t="s">
        <v>291</v>
      </c>
      <c r="AG13" s="33"/>
      <c r="AI13" s="67"/>
    </row>
    <row r="14" spans="1:35" s="23" customFormat="1" ht="30.75" customHeight="1">
      <c r="A14" s="24">
        <f t="shared" si="9"/>
        <v>4</v>
      </c>
      <c r="B14" s="56" t="s">
        <v>49</v>
      </c>
      <c r="C14" s="42" t="s">
        <v>50</v>
      </c>
      <c r="D14" s="42" t="s">
        <v>51</v>
      </c>
      <c r="E14" s="42" t="s">
        <v>42</v>
      </c>
      <c r="F14" s="46">
        <v>101141662718</v>
      </c>
      <c r="G14" s="42">
        <v>1113853933</v>
      </c>
      <c r="H14" s="43" t="s">
        <v>276</v>
      </c>
      <c r="I14" s="42" t="s">
        <v>271</v>
      </c>
      <c r="J14" s="57">
        <v>9904</v>
      </c>
      <c r="K14" s="57">
        <v>6602</v>
      </c>
      <c r="L14" s="57">
        <v>0</v>
      </c>
      <c r="M14" s="57">
        <v>794</v>
      </c>
      <c r="N14" s="58">
        <f t="shared" si="10"/>
        <v>17300</v>
      </c>
      <c r="O14" s="57">
        <v>159</v>
      </c>
      <c r="P14" s="20">
        <v>25</v>
      </c>
      <c r="Q14" s="20">
        <v>4</v>
      </c>
      <c r="R14" s="20">
        <f t="shared" si="0"/>
        <v>29</v>
      </c>
      <c r="S14" s="20">
        <v>0</v>
      </c>
      <c r="T14" s="28">
        <f t="shared" si="1"/>
        <v>9574</v>
      </c>
      <c r="U14" s="28">
        <f t="shared" si="2"/>
        <v>6382</v>
      </c>
      <c r="V14" s="28">
        <f t="shared" si="3"/>
        <v>0</v>
      </c>
      <c r="W14" s="28">
        <f t="shared" si="4"/>
        <v>768</v>
      </c>
      <c r="X14" s="28">
        <f t="shared" si="5"/>
        <v>0</v>
      </c>
      <c r="Y14" s="31">
        <f t="shared" si="11"/>
        <v>16724</v>
      </c>
      <c r="Z14" s="32">
        <f t="shared" si="12"/>
        <v>1149</v>
      </c>
      <c r="AA14" s="32">
        <f t="shared" si="13"/>
        <v>126</v>
      </c>
      <c r="AB14" s="21">
        <f t="shared" si="14"/>
        <v>1275</v>
      </c>
      <c r="AC14" s="21">
        <f t="shared" si="8"/>
        <v>15449</v>
      </c>
      <c r="AD14" s="22" t="s">
        <v>36</v>
      </c>
      <c r="AE14" s="59" t="s">
        <v>294</v>
      </c>
      <c r="AF14" s="46" t="s">
        <v>291</v>
      </c>
      <c r="AG14" s="33"/>
      <c r="AI14" s="67"/>
    </row>
    <row r="15" spans="1:35" s="23" customFormat="1" ht="30.75" customHeight="1">
      <c r="A15" s="24">
        <f t="shared" si="9"/>
        <v>5</v>
      </c>
      <c r="B15" s="56" t="s">
        <v>52</v>
      </c>
      <c r="C15" s="42" t="s">
        <v>53</v>
      </c>
      <c r="D15" s="42" t="s">
        <v>54</v>
      </c>
      <c r="E15" s="42" t="s">
        <v>42</v>
      </c>
      <c r="F15" s="46">
        <v>101627363658</v>
      </c>
      <c r="G15" s="42">
        <v>6930780311</v>
      </c>
      <c r="H15" s="43">
        <v>34956</v>
      </c>
      <c r="I15" s="42" t="s">
        <v>271</v>
      </c>
      <c r="J15" s="57">
        <v>9904</v>
      </c>
      <c r="K15" s="57">
        <v>6602</v>
      </c>
      <c r="L15" s="57">
        <v>0</v>
      </c>
      <c r="M15" s="57">
        <v>794</v>
      </c>
      <c r="N15" s="58">
        <f t="shared" si="10"/>
        <v>17300</v>
      </c>
      <c r="O15" s="57">
        <v>159</v>
      </c>
      <c r="P15" s="20">
        <v>22</v>
      </c>
      <c r="Q15" s="20">
        <v>4</v>
      </c>
      <c r="R15" s="20">
        <f t="shared" si="0"/>
        <v>26</v>
      </c>
      <c r="S15" s="20">
        <v>0</v>
      </c>
      <c r="T15" s="28">
        <f t="shared" si="1"/>
        <v>8583</v>
      </c>
      <c r="U15" s="28">
        <f t="shared" si="2"/>
        <v>5722</v>
      </c>
      <c r="V15" s="28">
        <f t="shared" si="3"/>
        <v>0</v>
      </c>
      <c r="W15" s="28">
        <f t="shared" si="4"/>
        <v>688</v>
      </c>
      <c r="X15" s="28">
        <f t="shared" si="5"/>
        <v>0</v>
      </c>
      <c r="Y15" s="31">
        <f t="shared" si="11"/>
        <v>14993</v>
      </c>
      <c r="Z15" s="32">
        <f t="shared" si="12"/>
        <v>1030</v>
      </c>
      <c r="AA15" s="32">
        <f t="shared" si="13"/>
        <v>113</v>
      </c>
      <c r="AB15" s="21">
        <f t="shared" si="14"/>
        <v>1143</v>
      </c>
      <c r="AC15" s="21">
        <f t="shared" si="8"/>
        <v>13850</v>
      </c>
      <c r="AD15" s="22" t="s">
        <v>36</v>
      </c>
      <c r="AE15" s="59" t="s">
        <v>295</v>
      </c>
      <c r="AF15" s="48" t="s">
        <v>291</v>
      </c>
      <c r="AG15" s="33"/>
      <c r="AI15" s="67"/>
    </row>
    <row r="16" spans="1:35" s="23" customFormat="1" ht="30.75" customHeight="1">
      <c r="A16" s="24">
        <f t="shared" si="9"/>
        <v>6</v>
      </c>
      <c r="B16" s="56" t="s">
        <v>55</v>
      </c>
      <c r="C16" s="42" t="s">
        <v>56</v>
      </c>
      <c r="D16" s="42" t="s">
        <v>57</v>
      </c>
      <c r="E16" s="42" t="s">
        <v>42</v>
      </c>
      <c r="F16" s="46">
        <v>101290835901</v>
      </c>
      <c r="G16" s="42">
        <v>6927894118</v>
      </c>
      <c r="H16" s="43">
        <v>36351</v>
      </c>
      <c r="I16" s="42" t="s">
        <v>271</v>
      </c>
      <c r="J16" s="57">
        <v>9904</v>
      </c>
      <c r="K16" s="57">
        <v>6602</v>
      </c>
      <c r="L16" s="57">
        <v>0</v>
      </c>
      <c r="M16" s="57">
        <v>794</v>
      </c>
      <c r="N16" s="58">
        <f t="shared" si="10"/>
        <v>17300</v>
      </c>
      <c r="O16" s="57">
        <v>159</v>
      </c>
      <c r="P16" s="20">
        <v>25</v>
      </c>
      <c r="Q16" s="20">
        <v>4</v>
      </c>
      <c r="R16" s="20">
        <f t="shared" si="0"/>
        <v>29</v>
      </c>
      <c r="S16" s="20">
        <v>0</v>
      </c>
      <c r="T16" s="28">
        <f t="shared" si="1"/>
        <v>9574</v>
      </c>
      <c r="U16" s="28">
        <f t="shared" si="2"/>
        <v>6382</v>
      </c>
      <c r="V16" s="28">
        <f t="shared" si="3"/>
        <v>0</v>
      </c>
      <c r="W16" s="28">
        <f t="shared" si="4"/>
        <v>768</v>
      </c>
      <c r="X16" s="28">
        <f t="shared" si="5"/>
        <v>0</v>
      </c>
      <c r="Y16" s="31">
        <f t="shared" si="11"/>
        <v>16724</v>
      </c>
      <c r="Z16" s="32">
        <f t="shared" si="12"/>
        <v>1149</v>
      </c>
      <c r="AA16" s="32">
        <f t="shared" si="13"/>
        <v>126</v>
      </c>
      <c r="AB16" s="21">
        <f t="shared" si="14"/>
        <v>1275</v>
      </c>
      <c r="AC16" s="21">
        <f t="shared" si="8"/>
        <v>15449</v>
      </c>
      <c r="AD16" s="22" t="s">
        <v>36</v>
      </c>
      <c r="AE16" s="47" t="s">
        <v>296</v>
      </c>
      <c r="AF16" s="48" t="s">
        <v>291</v>
      </c>
      <c r="AG16" s="33"/>
      <c r="AI16" s="67"/>
    </row>
    <row r="17" spans="1:35" s="23" customFormat="1" ht="30.75" customHeight="1">
      <c r="A17" s="24">
        <f t="shared" si="9"/>
        <v>7</v>
      </c>
      <c r="B17" s="56" t="s">
        <v>58</v>
      </c>
      <c r="C17" s="42" t="s">
        <v>59</v>
      </c>
      <c r="D17" s="42" t="s">
        <v>60</v>
      </c>
      <c r="E17" s="42" t="s">
        <v>42</v>
      </c>
      <c r="F17" s="46">
        <v>101186281631</v>
      </c>
      <c r="G17" s="42">
        <v>6927214905</v>
      </c>
      <c r="H17" s="43">
        <v>34061</v>
      </c>
      <c r="I17" s="42" t="s">
        <v>271</v>
      </c>
      <c r="J17" s="57">
        <v>9904</v>
      </c>
      <c r="K17" s="57">
        <v>6602</v>
      </c>
      <c r="L17" s="57">
        <v>0</v>
      </c>
      <c r="M17" s="57">
        <v>794</v>
      </c>
      <c r="N17" s="58">
        <f t="shared" si="10"/>
        <v>17300</v>
      </c>
      <c r="O17" s="57">
        <v>159</v>
      </c>
      <c r="P17" s="20">
        <v>24</v>
      </c>
      <c r="Q17" s="20">
        <v>4</v>
      </c>
      <c r="R17" s="20">
        <f t="shared" si="0"/>
        <v>28</v>
      </c>
      <c r="S17" s="20">
        <v>0</v>
      </c>
      <c r="T17" s="28">
        <f t="shared" si="1"/>
        <v>9244</v>
      </c>
      <c r="U17" s="28">
        <f t="shared" si="2"/>
        <v>6162</v>
      </c>
      <c r="V17" s="28">
        <f t="shared" si="3"/>
        <v>0</v>
      </c>
      <c r="W17" s="28">
        <f t="shared" si="4"/>
        <v>741</v>
      </c>
      <c r="X17" s="28">
        <f t="shared" si="5"/>
        <v>0</v>
      </c>
      <c r="Y17" s="31">
        <f t="shared" si="11"/>
        <v>16147</v>
      </c>
      <c r="Z17" s="32">
        <f t="shared" si="12"/>
        <v>1109</v>
      </c>
      <c r="AA17" s="32">
        <f t="shared" si="13"/>
        <v>122</v>
      </c>
      <c r="AB17" s="21">
        <f t="shared" si="14"/>
        <v>1231</v>
      </c>
      <c r="AC17" s="21">
        <f t="shared" si="8"/>
        <v>14916</v>
      </c>
      <c r="AD17" s="22" t="s">
        <v>36</v>
      </c>
      <c r="AE17" s="59" t="s">
        <v>297</v>
      </c>
      <c r="AF17" s="46" t="s">
        <v>291</v>
      </c>
      <c r="AG17" s="33"/>
      <c r="AI17" s="67"/>
    </row>
    <row r="18" spans="1:35" s="23" customFormat="1" ht="30.75" customHeight="1">
      <c r="A18" s="24">
        <f t="shared" si="9"/>
        <v>8</v>
      </c>
      <c r="B18" s="56" t="s">
        <v>61</v>
      </c>
      <c r="C18" s="42" t="s">
        <v>62</v>
      </c>
      <c r="D18" s="42" t="s">
        <v>63</v>
      </c>
      <c r="E18" s="42" t="s">
        <v>42</v>
      </c>
      <c r="F18" s="46">
        <v>101618901736</v>
      </c>
      <c r="G18" s="42">
        <v>6930527890</v>
      </c>
      <c r="H18" s="43">
        <v>34918</v>
      </c>
      <c r="I18" s="42" t="s">
        <v>271</v>
      </c>
      <c r="J18" s="57">
        <v>9904</v>
      </c>
      <c r="K18" s="57">
        <v>6602</v>
      </c>
      <c r="L18" s="57">
        <v>0</v>
      </c>
      <c r="M18" s="57">
        <v>794</v>
      </c>
      <c r="N18" s="58">
        <f t="shared" si="10"/>
        <v>17300</v>
      </c>
      <c r="O18" s="57">
        <v>159</v>
      </c>
      <c r="P18" s="20">
        <v>24</v>
      </c>
      <c r="Q18" s="20">
        <v>5</v>
      </c>
      <c r="R18" s="20">
        <f t="shared" si="0"/>
        <v>29</v>
      </c>
      <c r="S18" s="20">
        <v>0</v>
      </c>
      <c r="T18" s="28">
        <f t="shared" si="1"/>
        <v>9574</v>
      </c>
      <c r="U18" s="28">
        <f t="shared" si="2"/>
        <v>6382</v>
      </c>
      <c r="V18" s="28">
        <f t="shared" si="3"/>
        <v>0</v>
      </c>
      <c r="W18" s="28">
        <f t="shared" si="4"/>
        <v>768</v>
      </c>
      <c r="X18" s="28">
        <f t="shared" si="5"/>
        <v>0</v>
      </c>
      <c r="Y18" s="31">
        <f t="shared" si="11"/>
        <v>16724</v>
      </c>
      <c r="Z18" s="32">
        <f t="shared" si="12"/>
        <v>1149</v>
      </c>
      <c r="AA18" s="32">
        <f t="shared" si="13"/>
        <v>126</v>
      </c>
      <c r="AB18" s="21">
        <f t="shared" si="14"/>
        <v>1275</v>
      </c>
      <c r="AC18" s="21">
        <f t="shared" si="8"/>
        <v>15449</v>
      </c>
      <c r="AD18" s="22" t="s">
        <v>36</v>
      </c>
      <c r="AE18" s="59" t="s">
        <v>298</v>
      </c>
      <c r="AF18" s="46" t="s">
        <v>291</v>
      </c>
      <c r="AG18" s="33"/>
      <c r="AI18" s="67"/>
    </row>
    <row r="19" spans="1:35" s="23" customFormat="1" ht="30.75" customHeight="1">
      <c r="A19" s="24">
        <f t="shared" si="9"/>
        <v>9</v>
      </c>
      <c r="B19" s="56" t="s">
        <v>64</v>
      </c>
      <c r="C19" s="42" t="s">
        <v>65</v>
      </c>
      <c r="D19" s="42" t="s">
        <v>66</v>
      </c>
      <c r="E19" s="42" t="s">
        <v>42</v>
      </c>
      <c r="F19" s="46">
        <v>101307229586</v>
      </c>
      <c r="G19" s="42">
        <v>1116085110</v>
      </c>
      <c r="H19" s="43">
        <v>35626</v>
      </c>
      <c r="I19" s="42" t="s">
        <v>271</v>
      </c>
      <c r="J19" s="57">
        <v>9904</v>
      </c>
      <c r="K19" s="57">
        <v>6602</v>
      </c>
      <c r="L19" s="57">
        <v>0</v>
      </c>
      <c r="M19" s="57">
        <v>794</v>
      </c>
      <c r="N19" s="58">
        <f t="shared" si="10"/>
        <v>17300</v>
      </c>
      <c r="O19" s="57">
        <v>159</v>
      </c>
      <c r="P19" s="20">
        <v>25</v>
      </c>
      <c r="Q19" s="20">
        <v>5</v>
      </c>
      <c r="R19" s="20">
        <f t="shared" si="0"/>
        <v>30</v>
      </c>
      <c r="S19" s="20">
        <v>0</v>
      </c>
      <c r="T19" s="28">
        <f t="shared" si="1"/>
        <v>9904</v>
      </c>
      <c r="U19" s="28">
        <f t="shared" si="2"/>
        <v>6602</v>
      </c>
      <c r="V19" s="28">
        <f t="shared" si="3"/>
        <v>0</v>
      </c>
      <c r="W19" s="28">
        <f t="shared" si="4"/>
        <v>794</v>
      </c>
      <c r="X19" s="28">
        <f t="shared" si="5"/>
        <v>0</v>
      </c>
      <c r="Y19" s="31">
        <f t="shared" si="11"/>
        <v>17300</v>
      </c>
      <c r="Z19" s="32">
        <f t="shared" si="12"/>
        <v>1188</v>
      </c>
      <c r="AA19" s="32">
        <f t="shared" si="13"/>
        <v>130</v>
      </c>
      <c r="AB19" s="21">
        <f t="shared" si="14"/>
        <v>1318</v>
      </c>
      <c r="AC19" s="21">
        <f t="shared" si="8"/>
        <v>15982</v>
      </c>
      <c r="AD19" s="22" t="s">
        <v>36</v>
      </c>
      <c r="AE19" s="59" t="s">
        <v>299</v>
      </c>
      <c r="AF19" s="46" t="s">
        <v>291</v>
      </c>
      <c r="AG19" s="33"/>
      <c r="AI19" s="67"/>
    </row>
    <row r="20" spans="1:35" s="23" customFormat="1" ht="30.75" customHeight="1">
      <c r="A20" s="24">
        <f t="shared" si="9"/>
        <v>10</v>
      </c>
      <c r="B20" s="56" t="s">
        <v>67</v>
      </c>
      <c r="C20" s="42" t="s">
        <v>68</v>
      </c>
      <c r="D20" s="42" t="s">
        <v>69</v>
      </c>
      <c r="E20" s="42" t="s">
        <v>42</v>
      </c>
      <c r="F20" s="45">
        <v>101618901727</v>
      </c>
      <c r="G20" s="42">
        <v>6930468367</v>
      </c>
      <c r="H20" s="43">
        <v>36410</v>
      </c>
      <c r="I20" s="42" t="s">
        <v>271</v>
      </c>
      <c r="J20" s="57">
        <v>9904</v>
      </c>
      <c r="K20" s="57">
        <v>6602</v>
      </c>
      <c r="L20" s="57">
        <v>0</v>
      </c>
      <c r="M20" s="57">
        <v>794</v>
      </c>
      <c r="N20" s="58">
        <f t="shared" si="10"/>
        <v>17300</v>
      </c>
      <c r="O20" s="57">
        <v>159</v>
      </c>
      <c r="P20" s="20">
        <v>25</v>
      </c>
      <c r="Q20" s="20">
        <v>4</v>
      </c>
      <c r="R20" s="20">
        <f t="shared" si="0"/>
        <v>29</v>
      </c>
      <c r="S20" s="20">
        <v>0</v>
      </c>
      <c r="T20" s="28">
        <f t="shared" si="1"/>
        <v>9574</v>
      </c>
      <c r="U20" s="28">
        <f t="shared" si="2"/>
        <v>6382</v>
      </c>
      <c r="V20" s="28">
        <f t="shared" si="3"/>
        <v>0</v>
      </c>
      <c r="W20" s="28">
        <f t="shared" si="4"/>
        <v>768</v>
      </c>
      <c r="X20" s="28">
        <f t="shared" si="5"/>
        <v>0</v>
      </c>
      <c r="Y20" s="31">
        <f t="shared" si="11"/>
        <v>16724</v>
      </c>
      <c r="Z20" s="32">
        <f t="shared" si="12"/>
        <v>1149</v>
      </c>
      <c r="AA20" s="32">
        <f t="shared" si="13"/>
        <v>126</v>
      </c>
      <c r="AB20" s="21">
        <f t="shared" si="14"/>
        <v>1275</v>
      </c>
      <c r="AC20" s="21">
        <f t="shared" si="8"/>
        <v>15449</v>
      </c>
      <c r="AD20" s="25" t="s">
        <v>18</v>
      </c>
      <c r="AE20" s="46" t="s">
        <v>300</v>
      </c>
      <c r="AF20" s="46" t="s">
        <v>301</v>
      </c>
      <c r="AG20" s="33"/>
      <c r="AI20" s="67"/>
    </row>
    <row r="21" spans="1:35" s="23" customFormat="1" ht="30.75" customHeight="1">
      <c r="A21" s="24">
        <f t="shared" si="9"/>
        <v>11</v>
      </c>
      <c r="B21" s="56" t="s">
        <v>70</v>
      </c>
      <c r="C21" s="42" t="s">
        <v>71</v>
      </c>
      <c r="D21" s="42" t="s">
        <v>72</v>
      </c>
      <c r="E21" s="42" t="s">
        <v>42</v>
      </c>
      <c r="F21" s="45">
        <v>101441254855</v>
      </c>
      <c r="G21" s="42">
        <v>6928600729</v>
      </c>
      <c r="H21" s="43">
        <v>35861</v>
      </c>
      <c r="I21" s="42" t="s">
        <v>271</v>
      </c>
      <c r="J21" s="57">
        <v>9904</v>
      </c>
      <c r="K21" s="57">
        <v>6602</v>
      </c>
      <c r="L21" s="57">
        <v>0</v>
      </c>
      <c r="M21" s="57">
        <v>794</v>
      </c>
      <c r="N21" s="58">
        <f t="shared" si="10"/>
        <v>17300</v>
      </c>
      <c r="O21" s="57">
        <v>159</v>
      </c>
      <c r="P21" s="20">
        <v>24</v>
      </c>
      <c r="Q21" s="20">
        <v>4</v>
      </c>
      <c r="R21" s="20">
        <f t="shared" si="0"/>
        <v>28</v>
      </c>
      <c r="S21" s="20">
        <v>10</v>
      </c>
      <c r="T21" s="28">
        <f t="shared" si="1"/>
        <v>9244</v>
      </c>
      <c r="U21" s="28">
        <f t="shared" si="2"/>
        <v>6162</v>
      </c>
      <c r="V21" s="28">
        <f t="shared" si="3"/>
        <v>0</v>
      </c>
      <c r="W21" s="28">
        <f t="shared" si="4"/>
        <v>741</v>
      </c>
      <c r="X21" s="28">
        <f t="shared" si="5"/>
        <v>1590</v>
      </c>
      <c r="Y21" s="31">
        <f t="shared" si="11"/>
        <v>17737</v>
      </c>
      <c r="Z21" s="32">
        <f t="shared" si="12"/>
        <v>1109</v>
      </c>
      <c r="AA21" s="32">
        <f t="shared" si="13"/>
        <v>134</v>
      </c>
      <c r="AB21" s="21">
        <f t="shared" si="14"/>
        <v>1243</v>
      </c>
      <c r="AC21" s="21">
        <f t="shared" si="8"/>
        <v>16494</v>
      </c>
      <c r="AD21" s="22" t="s">
        <v>36</v>
      </c>
      <c r="AE21" s="59" t="s">
        <v>302</v>
      </c>
      <c r="AF21" s="46" t="s">
        <v>291</v>
      </c>
      <c r="AG21" s="33"/>
      <c r="AI21" s="67"/>
    </row>
    <row r="22" spans="1:35" s="23" customFormat="1" ht="30.75" customHeight="1">
      <c r="A22" s="24">
        <f t="shared" si="9"/>
        <v>12</v>
      </c>
      <c r="B22" s="56" t="s">
        <v>73</v>
      </c>
      <c r="C22" s="42" t="s">
        <v>74</v>
      </c>
      <c r="D22" s="42" t="s">
        <v>75</v>
      </c>
      <c r="E22" s="42" t="s">
        <v>42</v>
      </c>
      <c r="F22" s="45">
        <v>101647720149</v>
      </c>
      <c r="G22" s="42">
        <v>6930780288</v>
      </c>
      <c r="H22" s="43">
        <v>34038</v>
      </c>
      <c r="I22" s="42" t="s">
        <v>271</v>
      </c>
      <c r="J22" s="57">
        <v>9904</v>
      </c>
      <c r="K22" s="57">
        <v>6602</v>
      </c>
      <c r="L22" s="57">
        <v>0</v>
      </c>
      <c r="M22" s="57">
        <v>794</v>
      </c>
      <c r="N22" s="58">
        <f t="shared" si="10"/>
        <v>17300</v>
      </c>
      <c r="O22" s="57">
        <v>159</v>
      </c>
      <c r="P22" s="20">
        <v>25</v>
      </c>
      <c r="Q22" s="20">
        <v>4</v>
      </c>
      <c r="R22" s="20">
        <f t="shared" si="0"/>
        <v>29</v>
      </c>
      <c r="S22" s="20">
        <v>0</v>
      </c>
      <c r="T22" s="28">
        <f t="shared" si="1"/>
        <v>9574</v>
      </c>
      <c r="U22" s="28">
        <f t="shared" si="2"/>
        <v>6382</v>
      </c>
      <c r="V22" s="28">
        <f t="shared" si="3"/>
        <v>0</v>
      </c>
      <c r="W22" s="28">
        <f t="shared" si="4"/>
        <v>768</v>
      </c>
      <c r="X22" s="28">
        <f t="shared" si="5"/>
        <v>0</v>
      </c>
      <c r="Y22" s="31">
        <f t="shared" si="11"/>
        <v>16724</v>
      </c>
      <c r="Z22" s="32">
        <f t="shared" si="12"/>
        <v>1149</v>
      </c>
      <c r="AA22" s="32">
        <f t="shared" si="13"/>
        <v>126</v>
      </c>
      <c r="AB22" s="21">
        <f t="shared" si="14"/>
        <v>1275</v>
      </c>
      <c r="AC22" s="21">
        <f t="shared" si="8"/>
        <v>15449</v>
      </c>
      <c r="AD22" s="25" t="s">
        <v>406</v>
      </c>
      <c r="AE22" s="46" t="s">
        <v>303</v>
      </c>
      <c r="AF22" s="46" t="s">
        <v>304</v>
      </c>
      <c r="AG22" s="33"/>
      <c r="AI22" s="67"/>
    </row>
    <row r="23" spans="1:35" s="23" customFormat="1" ht="30.75" customHeight="1">
      <c r="A23" s="24">
        <f t="shared" si="9"/>
        <v>13</v>
      </c>
      <c r="B23" s="56" t="s">
        <v>76</v>
      </c>
      <c r="C23" s="42" t="s">
        <v>77</v>
      </c>
      <c r="D23" s="42" t="s">
        <v>78</v>
      </c>
      <c r="E23" s="42" t="s">
        <v>42</v>
      </c>
      <c r="F23" s="45">
        <v>101618901704</v>
      </c>
      <c r="G23" s="42">
        <v>6929849978</v>
      </c>
      <c r="H23" s="43">
        <v>36844</v>
      </c>
      <c r="I23" s="42" t="s">
        <v>271</v>
      </c>
      <c r="J23" s="57">
        <v>9904</v>
      </c>
      <c r="K23" s="57">
        <v>6602</v>
      </c>
      <c r="L23" s="57">
        <v>0</v>
      </c>
      <c r="M23" s="57">
        <v>794</v>
      </c>
      <c r="N23" s="58">
        <f t="shared" si="10"/>
        <v>17300</v>
      </c>
      <c r="O23" s="57">
        <v>159</v>
      </c>
      <c r="P23" s="20">
        <v>24</v>
      </c>
      <c r="Q23" s="20">
        <v>4</v>
      </c>
      <c r="R23" s="20">
        <f t="shared" si="0"/>
        <v>28</v>
      </c>
      <c r="S23" s="20">
        <v>0</v>
      </c>
      <c r="T23" s="28">
        <f t="shared" si="1"/>
        <v>9244</v>
      </c>
      <c r="U23" s="28">
        <f t="shared" si="2"/>
        <v>6162</v>
      </c>
      <c r="V23" s="28">
        <f t="shared" si="3"/>
        <v>0</v>
      </c>
      <c r="W23" s="28">
        <f t="shared" si="4"/>
        <v>741</v>
      </c>
      <c r="X23" s="28">
        <f t="shared" si="5"/>
        <v>0</v>
      </c>
      <c r="Y23" s="31">
        <f t="shared" si="11"/>
        <v>16147</v>
      </c>
      <c r="Z23" s="32">
        <f t="shared" si="12"/>
        <v>1109</v>
      </c>
      <c r="AA23" s="32">
        <f t="shared" si="13"/>
        <v>122</v>
      </c>
      <c r="AB23" s="21">
        <f t="shared" si="14"/>
        <v>1231</v>
      </c>
      <c r="AC23" s="21">
        <f t="shared" si="8"/>
        <v>14916</v>
      </c>
      <c r="AD23" s="22" t="s">
        <v>404</v>
      </c>
      <c r="AE23" s="46" t="s">
        <v>305</v>
      </c>
      <c r="AF23" s="46" t="s">
        <v>306</v>
      </c>
      <c r="AG23" s="33"/>
      <c r="AI23" s="67"/>
    </row>
    <row r="24" spans="1:35" s="23" customFormat="1" ht="30.75" customHeight="1">
      <c r="A24" s="24">
        <f t="shared" si="9"/>
        <v>14</v>
      </c>
      <c r="B24" s="56" t="s">
        <v>79</v>
      </c>
      <c r="C24" s="42" t="s">
        <v>80</v>
      </c>
      <c r="D24" s="42" t="s">
        <v>81</v>
      </c>
      <c r="E24" s="42" t="s">
        <v>42</v>
      </c>
      <c r="F24" s="45">
        <v>101141662917</v>
      </c>
      <c r="G24">
        <v>6927038361</v>
      </c>
      <c r="H24" s="43">
        <v>35261</v>
      </c>
      <c r="I24" s="42" t="s">
        <v>271</v>
      </c>
      <c r="J24" s="57">
        <v>9904</v>
      </c>
      <c r="K24" s="57">
        <v>6602</v>
      </c>
      <c r="L24" s="57">
        <v>0</v>
      </c>
      <c r="M24" s="57">
        <v>794</v>
      </c>
      <c r="N24" s="58">
        <f t="shared" si="10"/>
        <v>17300</v>
      </c>
      <c r="O24" s="57">
        <v>159</v>
      </c>
      <c r="P24" s="20">
        <v>25</v>
      </c>
      <c r="Q24" s="20">
        <v>5</v>
      </c>
      <c r="R24" s="20">
        <f t="shared" si="0"/>
        <v>30</v>
      </c>
      <c r="S24" s="20">
        <v>0</v>
      </c>
      <c r="T24" s="28">
        <f t="shared" si="1"/>
        <v>9904</v>
      </c>
      <c r="U24" s="28">
        <f t="shared" si="2"/>
        <v>6602</v>
      </c>
      <c r="V24" s="28">
        <f t="shared" si="3"/>
        <v>0</v>
      </c>
      <c r="W24" s="28">
        <f t="shared" si="4"/>
        <v>794</v>
      </c>
      <c r="X24" s="28">
        <f t="shared" si="5"/>
        <v>0</v>
      </c>
      <c r="Y24" s="31">
        <f t="shared" si="11"/>
        <v>17300</v>
      </c>
      <c r="Z24" s="32">
        <f t="shared" si="12"/>
        <v>1188</v>
      </c>
      <c r="AA24" s="32">
        <f t="shared" si="13"/>
        <v>130</v>
      </c>
      <c r="AB24" s="21">
        <f t="shared" si="14"/>
        <v>1318</v>
      </c>
      <c r="AC24" s="21">
        <f t="shared" si="8"/>
        <v>15982</v>
      </c>
      <c r="AD24" s="22" t="s">
        <v>36</v>
      </c>
      <c r="AE24" s="59" t="s">
        <v>307</v>
      </c>
      <c r="AF24" s="46" t="s">
        <v>291</v>
      </c>
      <c r="AG24" s="33"/>
      <c r="AI24" s="67"/>
    </row>
    <row r="25" spans="1:35" s="23" customFormat="1" ht="30.75" customHeight="1">
      <c r="A25" s="24">
        <f t="shared" si="9"/>
        <v>15</v>
      </c>
      <c r="B25" s="56" t="s">
        <v>82</v>
      </c>
      <c r="C25" s="42" t="s">
        <v>83</v>
      </c>
      <c r="D25" s="42" t="s">
        <v>84</v>
      </c>
      <c r="E25" s="42" t="s">
        <v>42</v>
      </c>
      <c r="F25" s="45">
        <v>101401208945</v>
      </c>
      <c r="G25" s="42">
        <v>6928672564</v>
      </c>
      <c r="H25" s="43">
        <v>35100</v>
      </c>
      <c r="I25" s="42" t="s">
        <v>271</v>
      </c>
      <c r="J25" s="57">
        <v>9904</v>
      </c>
      <c r="K25" s="57">
        <v>6602</v>
      </c>
      <c r="L25" s="57">
        <v>0</v>
      </c>
      <c r="M25" s="57">
        <v>794</v>
      </c>
      <c r="N25" s="58">
        <f t="shared" si="10"/>
        <v>17300</v>
      </c>
      <c r="O25" s="57">
        <v>159</v>
      </c>
      <c r="P25" s="20">
        <v>24</v>
      </c>
      <c r="Q25" s="20">
        <v>5</v>
      </c>
      <c r="R25" s="20">
        <f t="shared" si="0"/>
        <v>29</v>
      </c>
      <c r="S25" s="20">
        <v>0</v>
      </c>
      <c r="T25" s="28">
        <f t="shared" si="1"/>
        <v>9574</v>
      </c>
      <c r="U25" s="28">
        <f t="shared" si="2"/>
        <v>6382</v>
      </c>
      <c r="V25" s="28">
        <f t="shared" si="3"/>
        <v>0</v>
      </c>
      <c r="W25" s="28">
        <f t="shared" si="4"/>
        <v>768</v>
      </c>
      <c r="X25" s="28">
        <f t="shared" si="5"/>
        <v>0</v>
      </c>
      <c r="Y25" s="31">
        <f t="shared" si="11"/>
        <v>16724</v>
      </c>
      <c r="Z25" s="32">
        <f t="shared" si="12"/>
        <v>1149</v>
      </c>
      <c r="AA25" s="32">
        <f t="shared" si="13"/>
        <v>126</v>
      </c>
      <c r="AB25" s="21">
        <f t="shared" si="14"/>
        <v>1275</v>
      </c>
      <c r="AC25" s="21">
        <f t="shared" si="8"/>
        <v>15449</v>
      </c>
      <c r="AD25" s="22" t="s">
        <v>36</v>
      </c>
      <c r="AE25" s="47" t="s">
        <v>308</v>
      </c>
      <c r="AF25" s="48" t="s">
        <v>291</v>
      </c>
      <c r="AG25" s="33"/>
      <c r="AI25" s="67"/>
    </row>
    <row r="26" spans="1:35" s="23" customFormat="1" ht="30.75" customHeight="1">
      <c r="A26" s="24">
        <f t="shared" si="9"/>
        <v>16</v>
      </c>
      <c r="B26" s="56" t="s">
        <v>85</v>
      </c>
      <c r="C26" s="42" t="s">
        <v>86</v>
      </c>
      <c r="D26" s="42" t="s">
        <v>87</v>
      </c>
      <c r="E26" s="42" t="s">
        <v>42</v>
      </c>
      <c r="F26" s="45">
        <v>101066486942</v>
      </c>
      <c r="G26" s="42">
        <v>1713666957</v>
      </c>
      <c r="H26" s="43" t="s">
        <v>277</v>
      </c>
      <c r="I26" s="42" t="s">
        <v>271</v>
      </c>
      <c r="J26" s="57">
        <v>9904</v>
      </c>
      <c r="K26" s="57">
        <v>6602</v>
      </c>
      <c r="L26" s="57">
        <v>0</v>
      </c>
      <c r="M26" s="57">
        <v>794</v>
      </c>
      <c r="N26" s="58">
        <f t="shared" si="10"/>
        <v>17300</v>
      </c>
      <c r="O26" s="57">
        <v>159</v>
      </c>
      <c r="P26" s="20">
        <v>25</v>
      </c>
      <c r="Q26" s="20">
        <v>4</v>
      </c>
      <c r="R26" s="20">
        <f t="shared" si="0"/>
        <v>29</v>
      </c>
      <c r="S26" s="20">
        <v>0</v>
      </c>
      <c r="T26" s="28">
        <f t="shared" si="1"/>
        <v>9574</v>
      </c>
      <c r="U26" s="28">
        <f t="shared" si="2"/>
        <v>6382</v>
      </c>
      <c r="V26" s="28">
        <f t="shared" si="3"/>
        <v>0</v>
      </c>
      <c r="W26" s="28">
        <f t="shared" si="4"/>
        <v>768</v>
      </c>
      <c r="X26" s="28">
        <f t="shared" si="5"/>
        <v>0</v>
      </c>
      <c r="Y26" s="31">
        <f t="shared" si="11"/>
        <v>16724</v>
      </c>
      <c r="Z26" s="32">
        <f t="shared" si="12"/>
        <v>1149</v>
      </c>
      <c r="AA26" s="32">
        <f t="shared" si="13"/>
        <v>126</v>
      </c>
      <c r="AB26" s="21">
        <f t="shared" si="14"/>
        <v>1275</v>
      </c>
      <c r="AC26" s="21">
        <f t="shared" si="8"/>
        <v>15449</v>
      </c>
      <c r="AD26" s="22" t="s">
        <v>36</v>
      </c>
      <c r="AE26" s="59" t="s">
        <v>309</v>
      </c>
      <c r="AF26" s="46" t="s">
        <v>291</v>
      </c>
      <c r="AG26" s="33"/>
      <c r="AI26" s="67"/>
    </row>
    <row r="27" spans="1:35" s="23" customFormat="1" ht="30.75" customHeight="1">
      <c r="A27" s="24">
        <f t="shared" si="9"/>
        <v>17</v>
      </c>
      <c r="B27" s="56" t="s">
        <v>88</v>
      </c>
      <c r="C27" s="42" t="s">
        <v>89</v>
      </c>
      <c r="D27" s="42" t="s">
        <v>90</v>
      </c>
      <c r="E27" s="42" t="s">
        <v>42</v>
      </c>
      <c r="F27" s="45">
        <v>101401209433</v>
      </c>
      <c r="G27" s="42">
        <v>6927094736</v>
      </c>
      <c r="H27" s="43" t="s">
        <v>278</v>
      </c>
      <c r="I27" s="42" t="s">
        <v>271</v>
      </c>
      <c r="J27" s="57">
        <v>9904</v>
      </c>
      <c r="K27" s="57">
        <v>6602</v>
      </c>
      <c r="L27" s="57">
        <v>0</v>
      </c>
      <c r="M27" s="57">
        <v>794</v>
      </c>
      <c r="N27" s="58">
        <f t="shared" si="10"/>
        <v>17300</v>
      </c>
      <c r="O27" s="57">
        <v>159</v>
      </c>
      <c r="P27" s="20">
        <v>25</v>
      </c>
      <c r="Q27" s="20">
        <v>4</v>
      </c>
      <c r="R27" s="20">
        <f t="shared" si="0"/>
        <v>29</v>
      </c>
      <c r="S27" s="20">
        <v>0</v>
      </c>
      <c r="T27" s="28">
        <f t="shared" si="1"/>
        <v>9574</v>
      </c>
      <c r="U27" s="28">
        <f t="shared" si="2"/>
        <v>6382</v>
      </c>
      <c r="V27" s="28">
        <f t="shared" si="3"/>
        <v>0</v>
      </c>
      <c r="W27" s="28">
        <f t="shared" si="4"/>
        <v>768</v>
      </c>
      <c r="X27" s="28">
        <f t="shared" si="5"/>
        <v>0</v>
      </c>
      <c r="Y27" s="31">
        <f t="shared" si="11"/>
        <v>16724</v>
      </c>
      <c r="Z27" s="32">
        <f t="shared" si="12"/>
        <v>1149</v>
      </c>
      <c r="AA27" s="32">
        <f t="shared" si="13"/>
        <v>126</v>
      </c>
      <c r="AB27" s="21">
        <f t="shared" si="14"/>
        <v>1275</v>
      </c>
      <c r="AC27" s="21">
        <f t="shared" si="8"/>
        <v>15449</v>
      </c>
      <c r="AD27" s="22" t="s">
        <v>36</v>
      </c>
      <c r="AE27" s="60" t="s">
        <v>310</v>
      </c>
      <c r="AF27" s="48" t="s">
        <v>291</v>
      </c>
      <c r="AG27" s="33"/>
      <c r="AI27" s="67"/>
    </row>
    <row r="28" spans="1:35" s="23" customFormat="1" ht="30.75" customHeight="1">
      <c r="A28" s="24">
        <f t="shared" si="9"/>
        <v>18</v>
      </c>
      <c r="B28" s="56" t="s">
        <v>91</v>
      </c>
      <c r="C28" s="42" t="s">
        <v>92</v>
      </c>
      <c r="D28" s="42" t="s">
        <v>93</v>
      </c>
      <c r="E28" s="42" t="s">
        <v>42</v>
      </c>
      <c r="F28" s="46">
        <v>101199947067</v>
      </c>
      <c r="G28" s="42">
        <v>6929849997</v>
      </c>
      <c r="H28" s="43" t="s">
        <v>279</v>
      </c>
      <c r="I28" s="42" t="s">
        <v>271</v>
      </c>
      <c r="J28" s="57">
        <v>9904</v>
      </c>
      <c r="K28" s="57">
        <v>6602</v>
      </c>
      <c r="L28" s="57">
        <v>0</v>
      </c>
      <c r="M28" s="57">
        <v>794</v>
      </c>
      <c r="N28" s="58">
        <f t="shared" si="10"/>
        <v>17300</v>
      </c>
      <c r="O28" s="57">
        <v>159</v>
      </c>
      <c r="P28" s="20">
        <v>26</v>
      </c>
      <c r="Q28" s="20">
        <v>4</v>
      </c>
      <c r="R28" s="20">
        <f t="shared" si="0"/>
        <v>30</v>
      </c>
      <c r="S28" s="20">
        <v>0</v>
      </c>
      <c r="T28" s="28">
        <f t="shared" si="1"/>
        <v>9904</v>
      </c>
      <c r="U28" s="28">
        <f t="shared" si="2"/>
        <v>6602</v>
      </c>
      <c r="V28" s="28">
        <f t="shared" si="3"/>
        <v>0</v>
      </c>
      <c r="W28" s="28">
        <f t="shared" si="4"/>
        <v>794</v>
      </c>
      <c r="X28" s="28">
        <f t="shared" si="5"/>
        <v>0</v>
      </c>
      <c r="Y28" s="31">
        <f t="shared" si="11"/>
        <v>17300</v>
      </c>
      <c r="Z28" s="32">
        <f t="shared" si="12"/>
        <v>1188</v>
      </c>
      <c r="AA28" s="32">
        <f t="shared" si="13"/>
        <v>130</v>
      </c>
      <c r="AB28" s="21">
        <f t="shared" si="14"/>
        <v>1318</v>
      </c>
      <c r="AC28" s="21">
        <f t="shared" si="8"/>
        <v>15982</v>
      </c>
      <c r="AD28" s="22" t="s">
        <v>36</v>
      </c>
      <c r="AE28" s="60" t="s">
        <v>311</v>
      </c>
      <c r="AF28" s="48" t="s">
        <v>291</v>
      </c>
      <c r="AG28" s="33"/>
      <c r="AI28" s="67"/>
    </row>
    <row r="29" spans="1:35" s="23" customFormat="1" ht="30.75" customHeight="1">
      <c r="A29" s="24">
        <f t="shared" si="9"/>
        <v>19</v>
      </c>
      <c r="B29" s="56" t="s">
        <v>94</v>
      </c>
      <c r="C29" s="42" t="s">
        <v>95</v>
      </c>
      <c r="D29" s="42" t="s">
        <v>96</v>
      </c>
      <c r="E29" s="42" t="s">
        <v>42</v>
      </c>
      <c r="F29" s="46">
        <v>101606373952</v>
      </c>
      <c r="G29" s="42">
        <v>6930468276</v>
      </c>
      <c r="H29" s="43">
        <v>35991</v>
      </c>
      <c r="I29" s="42" t="s">
        <v>271</v>
      </c>
      <c r="J29" s="57">
        <v>9904</v>
      </c>
      <c r="K29" s="57">
        <v>6602</v>
      </c>
      <c r="L29" s="57">
        <v>0</v>
      </c>
      <c r="M29" s="57">
        <v>794</v>
      </c>
      <c r="N29" s="58">
        <f t="shared" si="10"/>
        <v>17300</v>
      </c>
      <c r="O29" s="57">
        <v>159</v>
      </c>
      <c r="P29" s="20">
        <v>26</v>
      </c>
      <c r="Q29" s="20">
        <v>4</v>
      </c>
      <c r="R29" s="20">
        <f t="shared" si="0"/>
        <v>30</v>
      </c>
      <c r="S29" s="20">
        <v>0</v>
      </c>
      <c r="T29" s="28">
        <f t="shared" si="1"/>
        <v>9904</v>
      </c>
      <c r="U29" s="28">
        <f t="shared" si="2"/>
        <v>6602</v>
      </c>
      <c r="V29" s="28">
        <f t="shared" si="3"/>
        <v>0</v>
      </c>
      <c r="W29" s="28">
        <f t="shared" si="4"/>
        <v>794</v>
      </c>
      <c r="X29" s="28">
        <f t="shared" si="5"/>
        <v>0</v>
      </c>
      <c r="Y29" s="31">
        <f t="shared" si="11"/>
        <v>17300</v>
      </c>
      <c r="Z29" s="32">
        <f t="shared" si="12"/>
        <v>1188</v>
      </c>
      <c r="AA29" s="32">
        <f t="shared" si="13"/>
        <v>130</v>
      </c>
      <c r="AB29" s="21">
        <f t="shared" si="14"/>
        <v>1318</v>
      </c>
      <c r="AC29" s="21">
        <f t="shared" si="8"/>
        <v>15982</v>
      </c>
      <c r="AD29" s="22" t="s">
        <v>36</v>
      </c>
      <c r="AE29" s="47" t="s">
        <v>312</v>
      </c>
      <c r="AF29" s="48" t="s">
        <v>291</v>
      </c>
      <c r="AG29" s="33"/>
      <c r="AI29" s="67"/>
    </row>
    <row r="30" spans="1:35" s="23" customFormat="1" ht="30.75" customHeight="1">
      <c r="A30" s="24">
        <f t="shared" si="9"/>
        <v>20</v>
      </c>
      <c r="B30" s="56" t="s">
        <v>97</v>
      </c>
      <c r="C30" s="42" t="s">
        <v>98</v>
      </c>
      <c r="D30" s="42" t="s">
        <v>99</v>
      </c>
      <c r="E30" s="42" t="s">
        <v>42</v>
      </c>
      <c r="F30" s="46">
        <v>101597341981</v>
      </c>
      <c r="G30" s="42">
        <v>6930682161</v>
      </c>
      <c r="H30" s="43">
        <v>35244</v>
      </c>
      <c r="I30" s="42" t="s">
        <v>271</v>
      </c>
      <c r="J30" s="57">
        <v>9904</v>
      </c>
      <c r="K30" s="57">
        <v>6602</v>
      </c>
      <c r="L30" s="57">
        <v>0</v>
      </c>
      <c r="M30" s="57">
        <v>794</v>
      </c>
      <c r="N30" s="58">
        <f t="shared" si="10"/>
        <v>17300</v>
      </c>
      <c r="O30" s="57">
        <v>159</v>
      </c>
      <c r="P30" s="20">
        <v>23</v>
      </c>
      <c r="Q30" s="20">
        <v>4</v>
      </c>
      <c r="R30" s="20">
        <f t="shared" si="0"/>
        <v>27</v>
      </c>
      <c r="S30" s="20">
        <v>0</v>
      </c>
      <c r="T30" s="28">
        <f t="shared" si="1"/>
        <v>8914</v>
      </c>
      <c r="U30" s="28">
        <f t="shared" si="2"/>
        <v>5942</v>
      </c>
      <c r="V30" s="28">
        <f t="shared" si="3"/>
        <v>0</v>
      </c>
      <c r="W30" s="28">
        <f t="shared" si="4"/>
        <v>715</v>
      </c>
      <c r="X30" s="28">
        <f t="shared" si="5"/>
        <v>0</v>
      </c>
      <c r="Y30" s="31">
        <f t="shared" si="11"/>
        <v>15571</v>
      </c>
      <c r="Z30" s="32">
        <f t="shared" si="12"/>
        <v>1070</v>
      </c>
      <c r="AA30" s="32">
        <f t="shared" si="13"/>
        <v>117</v>
      </c>
      <c r="AB30" s="21">
        <f t="shared" si="14"/>
        <v>1187</v>
      </c>
      <c r="AC30" s="21">
        <f t="shared" si="8"/>
        <v>14384</v>
      </c>
      <c r="AD30" s="22" t="s">
        <v>36</v>
      </c>
      <c r="AE30" s="60" t="s">
        <v>313</v>
      </c>
      <c r="AF30" s="42" t="s">
        <v>314</v>
      </c>
      <c r="AG30" s="33"/>
      <c r="AI30" s="67"/>
    </row>
    <row r="31" spans="1:35" s="23" customFormat="1" ht="30.75" customHeight="1">
      <c r="A31" s="24">
        <f t="shared" si="9"/>
        <v>21</v>
      </c>
      <c r="B31" s="56" t="s">
        <v>100</v>
      </c>
      <c r="C31" s="42" t="s">
        <v>101</v>
      </c>
      <c r="D31" s="42" t="s">
        <v>102</v>
      </c>
      <c r="E31" s="42" t="s">
        <v>42</v>
      </c>
      <c r="F31" s="45">
        <v>101551631020</v>
      </c>
      <c r="G31" s="42">
        <v>6930526610</v>
      </c>
      <c r="H31" s="43">
        <v>33239</v>
      </c>
      <c r="I31" s="42" t="s">
        <v>271</v>
      </c>
      <c r="J31" s="57">
        <v>9904</v>
      </c>
      <c r="K31" s="57">
        <v>6602</v>
      </c>
      <c r="L31" s="57">
        <v>0</v>
      </c>
      <c r="M31" s="57">
        <v>794</v>
      </c>
      <c r="N31" s="58">
        <f t="shared" si="10"/>
        <v>17300</v>
      </c>
      <c r="O31" s="57">
        <v>159</v>
      </c>
      <c r="P31" s="20">
        <v>24</v>
      </c>
      <c r="Q31" s="20">
        <v>5</v>
      </c>
      <c r="R31" s="20">
        <f t="shared" si="0"/>
        <v>29</v>
      </c>
      <c r="S31" s="20">
        <v>0</v>
      </c>
      <c r="T31" s="28">
        <f t="shared" si="1"/>
        <v>9574</v>
      </c>
      <c r="U31" s="28">
        <f t="shared" si="2"/>
        <v>6382</v>
      </c>
      <c r="V31" s="28">
        <f t="shared" si="3"/>
        <v>0</v>
      </c>
      <c r="W31" s="28">
        <f t="shared" si="4"/>
        <v>768</v>
      </c>
      <c r="X31" s="28">
        <f t="shared" si="5"/>
        <v>0</v>
      </c>
      <c r="Y31" s="31">
        <f t="shared" si="11"/>
        <v>16724</v>
      </c>
      <c r="Z31" s="32">
        <f t="shared" si="12"/>
        <v>1149</v>
      </c>
      <c r="AA31" s="32">
        <f t="shared" si="13"/>
        <v>126</v>
      </c>
      <c r="AB31" s="21">
        <f t="shared" si="14"/>
        <v>1275</v>
      </c>
      <c r="AC31" s="21">
        <f t="shared" si="8"/>
        <v>15449</v>
      </c>
      <c r="AD31" s="22" t="s">
        <v>36</v>
      </c>
      <c r="AE31" s="47" t="s">
        <v>315</v>
      </c>
      <c r="AF31" s="48" t="s">
        <v>291</v>
      </c>
      <c r="AG31" s="33"/>
      <c r="AI31" s="67"/>
    </row>
    <row r="32" spans="1:35" s="23" customFormat="1" ht="30.75" customHeight="1">
      <c r="A32" s="24">
        <f t="shared" si="9"/>
        <v>22</v>
      </c>
      <c r="B32" s="56" t="s">
        <v>103</v>
      </c>
      <c r="C32" s="42" t="s">
        <v>104</v>
      </c>
      <c r="D32" s="42" t="s">
        <v>105</v>
      </c>
      <c r="E32" s="42" t="s">
        <v>42</v>
      </c>
      <c r="F32" s="45">
        <v>100844624819</v>
      </c>
      <c r="G32" s="42">
        <v>6930403222</v>
      </c>
      <c r="H32" s="43">
        <v>33472</v>
      </c>
      <c r="I32" s="42" t="s">
        <v>271</v>
      </c>
      <c r="J32" s="57">
        <v>9904</v>
      </c>
      <c r="K32" s="57">
        <v>6602</v>
      </c>
      <c r="L32" s="57">
        <v>0</v>
      </c>
      <c r="M32" s="57">
        <v>794</v>
      </c>
      <c r="N32" s="58">
        <f t="shared" si="10"/>
        <v>17300</v>
      </c>
      <c r="O32" s="57">
        <v>159</v>
      </c>
      <c r="P32" s="20">
        <v>25</v>
      </c>
      <c r="Q32" s="20">
        <v>5</v>
      </c>
      <c r="R32" s="20">
        <f t="shared" si="0"/>
        <v>30</v>
      </c>
      <c r="S32" s="20">
        <v>0</v>
      </c>
      <c r="T32" s="28">
        <f t="shared" si="1"/>
        <v>9904</v>
      </c>
      <c r="U32" s="28">
        <f t="shared" si="2"/>
        <v>6602</v>
      </c>
      <c r="V32" s="28">
        <f t="shared" si="3"/>
        <v>0</v>
      </c>
      <c r="W32" s="28">
        <f t="shared" si="4"/>
        <v>794</v>
      </c>
      <c r="X32" s="28">
        <f t="shared" si="5"/>
        <v>0</v>
      </c>
      <c r="Y32" s="31">
        <f t="shared" si="11"/>
        <v>17300</v>
      </c>
      <c r="Z32" s="32">
        <f t="shared" si="12"/>
        <v>1188</v>
      </c>
      <c r="AA32" s="32">
        <f t="shared" si="13"/>
        <v>130</v>
      </c>
      <c r="AB32" s="21">
        <f t="shared" si="14"/>
        <v>1318</v>
      </c>
      <c r="AC32" s="21">
        <f t="shared" si="8"/>
        <v>15982</v>
      </c>
      <c r="AD32" s="22" t="s">
        <v>36</v>
      </c>
      <c r="AE32" s="47" t="s">
        <v>316</v>
      </c>
      <c r="AF32" s="48" t="s">
        <v>291</v>
      </c>
      <c r="AG32" s="33"/>
      <c r="AI32" s="67"/>
    </row>
    <row r="33" spans="1:35" s="23" customFormat="1" ht="30.75" customHeight="1">
      <c r="A33" s="24">
        <f t="shared" si="9"/>
        <v>23</v>
      </c>
      <c r="B33" s="56" t="s">
        <v>106</v>
      </c>
      <c r="C33" s="42" t="s">
        <v>107</v>
      </c>
      <c r="D33" s="42" t="s">
        <v>108</v>
      </c>
      <c r="E33" s="42" t="s">
        <v>42</v>
      </c>
      <c r="F33" s="46">
        <v>101275611789</v>
      </c>
      <c r="G33" s="42">
        <v>6927802289</v>
      </c>
      <c r="H33" s="43">
        <v>34683</v>
      </c>
      <c r="I33" s="42" t="s">
        <v>271</v>
      </c>
      <c r="J33" s="57">
        <v>9904</v>
      </c>
      <c r="K33" s="57">
        <v>6602</v>
      </c>
      <c r="L33" s="57">
        <v>0</v>
      </c>
      <c r="M33" s="57">
        <v>794</v>
      </c>
      <c r="N33" s="58">
        <f t="shared" si="10"/>
        <v>17300</v>
      </c>
      <c r="O33" s="57">
        <v>159</v>
      </c>
      <c r="P33" s="20">
        <v>26</v>
      </c>
      <c r="Q33" s="20">
        <v>4</v>
      </c>
      <c r="R33" s="20">
        <f t="shared" si="0"/>
        <v>30</v>
      </c>
      <c r="S33" s="20">
        <v>0</v>
      </c>
      <c r="T33" s="28">
        <f t="shared" si="1"/>
        <v>9904</v>
      </c>
      <c r="U33" s="28">
        <f t="shared" si="2"/>
        <v>6602</v>
      </c>
      <c r="V33" s="28">
        <f t="shared" si="3"/>
        <v>0</v>
      </c>
      <c r="W33" s="28">
        <f t="shared" si="4"/>
        <v>794</v>
      </c>
      <c r="X33" s="28">
        <f t="shared" si="5"/>
        <v>0</v>
      </c>
      <c r="Y33" s="31">
        <f t="shared" si="11"/>
        <v>17300</v>
      </c>
      <c r="Z33" s="32">
        <f t="shared" si="12"/>
        <v>1188</v>
      </c>
      <c r="AA33" s="32">
        <f t="shared" si="13"/>
        <v>130</v>
      </c>
      <c r="AB33" s="21">
        <f t="shared" si="14"/>
        <v>1318</v>
      </c>
      <c r="AC33" s="21">
        <f t="shared" si="8"/>
        <v>15982</v>
      </c>
      <c r="AD33" s="22" t="s">
        <v>405</v>
      </c>
      <c r="AE33" s="68" t="s">
        <v>417</v>
      </c>
      <c r="AF33" s="69" t="s">
        <v>418</v>
      </c>
      <c r="AG33" s="33"/>
      <c r="AI33" s="67"/>
    </row>
    <row r="34" spans="1:35" s="23" customFormat="1" ht="30.75" customHeight="1">
      <c r="A34" s="24">
        <f t="shared" si="9"/>
        <v>24</v>
      </c>
      <c r="B34" s="56" t="s">
        <v>109</v>
      </c>
      <c r="C34" s="42" t="s">
        <v>110</v>
      </c>
      <c r="D34" s="42" t="s">
        <v>111</v>
      </c>
      <c r="E34" s="42" t="s">
        <v>42</v>
      </c>
      <c r="F34" s="46">
        <v>100584302193</v>
      </c>
      <c r="G34" s="42">
        <v>6929942150</v>
      </c>
      <c r="H34" s="43">
        <v>34790</v>
      </c>
      <c r="I34" s="42" t="s">
        <v>271</v>
      </c>
      <c r="J34" s="57">
        <v>9904</v>
      </c>
      <c r="K34" s="57">
        <v>6602</v>
      </c>
      <c r="L34" s="57">
        <v>0</v>
      </c>
      <c r="M34" s="57">
        <v>794</v>
      </c>
      <c r="N34" s="58">
        <f t="shared" si="10"/>
        <v>17300</v>
      </c>
      <c r="O34" s="57">
        <v>159</v>
      </c>
      <c r="P34" s="20">
        <v>20</v>
      </c>
      <c r="Q34" s="20">
        <v>4</v>
      </c>
      <c r="R34" s="20">
        <f t="shared" si="0"/>
        <v>24</v>
      </c>
      <c r="S34" s="20">
        <v>0</v>
      </c>
      <c r="T34" s="28">
        <f t="shared" si="1"/>
        <v>7923</v>
      </c>
      <c r="U34" s="28">
        <f t="shared" si="2"/>
        <v>5282</v>
      </c>
      <c r="V34" s="28">
        <f t="shared" si="3"/>
        <v>0</v>
      </c>
      <c r="W34" s="28">
        <f t="shared" si="4"/>
        <v>635</v>
      </c>
      <c r="X34" s="28">
        <f t="shared" si="5"/>
        <v>0</v>
      </c>
      <c r="Y34" s="31">
        <f t="shared" si="11"/>
        <v>13840</v>
      </c>
      <c r="Z34" s="32">
        <f t="shared" si="12"/>
        <v>951</v>
      </c>
      <c r="AA34" s="32">
        <f t="shared" si="13"/>
        <v>104</v>
      </c>
      <c r="AB34" s="21">
        <f t="shared" si="14"/>
        <v>1055</v>
      </c>
      <c r="AC34" s="21">
        <f t="shared" si="8"/>
        <v>12785</v>
      </c>
      <c r="AD34" s="22" t="s">
        <v>36</v>
      </c>
      <c r="AE34" s="59" t="s">
        <v>317</v>
      </c>
      <c r="AF34" s="46" t="s">
        <v>314</v>
      </c>
      <c r="AG34" s="33"/>
      <c r="AI34" s="67"/>
    </row>
    <row r="35" spans="1:35" s="23" customFormat="1" ht="30.75" customHeight="1">
      <c r="A35" s="24">
        <f t="shared" si="9"/>
        <v>25</v>
      </c>
      <c r="B35" s="56" t="s">
        <v>112</v>
      </c>
      <c r="C35" s="42" t="s">
        <v>113</v>
      </c>
      <c r="D35" s="42" t="s">
        <v>114</v>
      </c>
      <c r="E35" s="42" t="s">
        <v>42</v>
      </c>
      <c r="F35" s="46">
        <v>101440730510</v>
      </c>
      <c r="G35" s="42">
        <v>6928133391</v>
      </c>
      <c r="H35" s="43" t="s">
        <v>280</v>
      </c>
      <c r="I35" s="42" t="s">
        <v>271</v>
      </c>
      <c r="J35" s="57">
        <v>9904</v>
      </c>
      <c r="K35" s="57">
        <v>6602</v>
      </c>
      <c r="L35" s="57">
        <v>0</v>
      </c>
      <c r="M35" s="57">
        <v>794</v>
      </c>
      <c r="N35" s="58">
        <f t="shared" si="10"/>
        <v>17300</v>
      </c>
      <c r="O35" s="57">
        <v>159</v>
      </c>
      <c r="P35" s="20">
        <v>25</v>
      </c>
      <c r="Q35" s="20">
        <v>4</v>
      </c>
      <c r="R35" s="20">
        <f t="shared" si="0"/>
        <v>29</v>
      </c>
      <c r="S35" s="20">
        <v>0</v>
      </c>
      <c r="T35" s="28">
        <f t="shared" si="1"/>
        <v>9574</v>
      </c>
      <c r="U35" s="28">
        <f t="shared" si="2"/>
        <v>6382</v>
      </c>
      <c r="V35" s="28">
        <f t="shared" si="3"/>
        <v>0</v>
      </c>
      <c r="W35" s="28">
        <f t="shared" si="4"/>
        <v>768</v>
      </c>
      <c r="X35" s="28">
        <f t="shared" si="5"/>
        <v>0</v>
      </c>
      <c r="Y35" s="31">
        <f t="shared" si="11"/>
        <v>16724</v>
      </c>
      <c r="Z35" s="32">
        <f t="shared" si="12"/>
        <v>1149</v>
      </c>
      <c r="AA35" s="32">
        <f t="shared" si="13"/>
        <v>126</v>
      </c>
      <c r="AB35" s="21">
        <f t="shared" si="14"/>
        <v>1275</v>
      </c>
      <c r="AC35" s="21">
        <f t="shared" si="8"/>
        <v>15449</v>
      </c>
      <c r="AD35" s="22" t="s">
        <v>405</v>
      </c>
      <c r="AE35" s="46" t="s">
        <v>318</v>
      </c>
      <c r="AF35" s="46" t="s">
        <v>319</v>
      </c>
      <c r="AG35" s="33"/>
      <c r="AI35" s="67"/>
    </row>
    <row r="36" spans="1:35" s="23" customFormat="1" ht="30.75" customHeight="1">
      <c r="A36" s="24">
        <f t="shared" si="9"/>
        <v>26</v>
      </c>
      <c r="B36" s="56" t="s">
        <v>115</v>
      </c>
      <c r="C36" s="42" t="s">
        <v>116</v>
      </c>
      <c r="D36" s="42" t="s">
        <v>117</v>
      </c>
      <c r="E36" s="42" t="s">
        <v>42</v>
      </c>
      <c r="F36" s="46">
        <v>101401209405</v>
      </c>
      <c r="G36" s="42">
        <v>6928672657</v>
      </c>
      <c r="H36" s="43">
        <v>35599</v>
      </c>
      <c r="I36" s="42" t="s">
        <v>271</v>
      </c>
      <c r="J36" s="57">
        <v>9904</v>
      </c>
      <c r="K36" s="57">
        <v>6602</v>
      </c>
      <c r="L36" s="57">
        <v>0</v>
      </c>
      <c r="M36" s="57">
        <v>794</v>
      </c>
      <c r="N36" s="58">
        <f t="shared" si="10"/>
        <v>17300</v>
      </c>
      <c r="O36" s="57">
        <v>159</v>
      </c>
      <c r="P36" s="20">
        <v>26</v>
      </c>
      <c r="Q36" s="20">
        <v>4</v>
      </c>
      <c r="R36" s="20">
        <f t="shared" si="0"/>
        <v>30</v>
      </c>
      <c r="S36" s="20">
        <v>0</v>
      </c>
      <c r="T36" s="28">
        <f t="shared" si="1"/>
        <v>9904</v>
      </c>
      <c r="U36" s="28">
        <f t="shared" si="2"/>
        <v>6602</v>
      </c>
      <c r="V36" s="28">
        <f t="shared" si="3"/>
        <v>0</v>
      </c>
      <c r="W36" s="28">
        <f t="shared" si="4"/>
        <v>794</v>
      </c>
      <c r="X36" s="28">
        <f t="shared" si="5"/>
        <v>0</v>
      </c>
      <c r="Y36" s="31">
        <f t="shared" si="11"/>
        <v>17300</v>
      </c>
      <c r="Z36" s="32">
        <f t="shared" si="12"/>
        <v>1188</v>
      </c>
      <c r="AA36" s="32">
        <f t="shared" si="13"/>
        <v>130</v>
      </c>
      <c r="AB36" s="21">
        <f t="shared" si="14"/>
        <v>1318</v>
      </c>
      <c r="AC36" s="21">
        <f t="shared" si="8"/>
        <v>15982</v>
      </c>
      <c r="AD36" s="22" t="s">
        <v>36</v>
      </c>
      <c r="AE36" s="60" t="s">
        <v>320</v>
      </c>
      <c r="AF36" s="48" t="s">
        <v>291</v>
      </c>
      <c r="AG36" s="33"/>
      <c r="AI36" s="67"/>
    </row>
    <row r="37" spans="1:35" s="23" customFormat="1" ht="30.75" customHeight="1">
      <c r="A37" s="24">
        <f t="shared" si="9"/>
        <v>27</v>
      </c>
      <c r="B37" s="56" t="s">
        <v>118</v>
      </c>
      <c r="C37" s="42" t="s">
        <v>119</v>
      </c>
      <c r="D37" s="42" t="s">
        <v>120</v>
      </c>
      <c r="E37" s="42" t="s">
        <v>42</v>
      </c>
      <c r="F37" s="46">
        <v>101559063518</v>
      </c>
      <c r="G37" s="42">
        <v>6929850016</v>
      </c>
      <c r="H37" s="43" t="s">
        <v>281</v>
      </c>
      <c r="I37" s="42" t="s">
        <v>271</v>
      </c>
      <c r="J37" s="57">
        <v>9904</v>
      </c>
      <c r="K37" s="57">
        <v>6602</v>
      </c>
      <c r="L37" s="57">
        <v>0</v>
      </c>
      <c r="M37" s="57">
        <v>794</v>
      </c>
      <c r="N37" s="58">
        <f t="shared" si="10"/>
        <v>17300</v>
      </c>
      <c r="O37" s="57">
        <v>159</v>
      </c>
      <c r="P37" s="20">
        <v>26</v>
      </c>
      <c r="Q37" s="20">
        <v>4</v>
      </c>
      <c r="R37" s="20">
        <f t="shared" si="0"/>
        <v>30</v>
      </c>
      <c r="S37" s="20">
        <v>0</v>
      </c>
      <c r="T37" s="28">
        <f t="shared" si="1"/>
        <v>9904</v>
      </c>
      <c r="U37" s="28">
        <f t="shared" si="2"/>
        <v>6602</v>
      </c>
      <c r="V37" s="28">
        <f t="shared" si="3"/>
        <v>0</v>
      </c>
      <c r="W37" s="28">
        <f t="shared" si="4"/>
        <v>794</v>
      </c>
      <c r="X37" s="28">
        <f t="shared" si="5"/>
        <v>0</v>
      </c>
      <c r="Y37" s="31">
        <f t="shared" si="11"/>
        <v>17300</v>
      </c>
      <c r="Z37" s="32">
        <f t="shared" si="12"/>
        <v>1188</v>
      </c>
      <c r="AA37" s="32">
        <f t="shared" si="13"/>
        <v>130</v>
      </c>
      <c r="AB37" s="21">
        <f t="shared" si="14"/>
        <v>1318</v>
      </c>
      <c r="AC37" s="21">
        <f t="shared" si="8"/>
        <v>15982</v>
      </c>
      <c r="AD37" s="22" t="s">
        <v>36</v>
      </c>
      <c r="AE37" s="60" t="s">
        <v>321</v>
      </c>
      <c r="AF37" s="46" t="s">
        <v>291</v>
      </c>
      <c r="AG37" s="33"/>
      <c r="AI37" s="67"/>
    </row>
    <row r="38" spans="1:35" s="23" customFormat="1" ht="30.75" customHeight="1">
      <c r="A38" s="24">
        <f t="shared" si="9"/>
        <v>28</v>
      </c>
      <c r="B38" s="56" t="s">
        <v>121</v>
      </c>
      <c r="C38" s="42" t="s">
        <v>122</v>
      </c>
      <c r="D38" s="42" t="s">
        <v>123</v>
      </c>
      <c r="E38" s="42" t="s">
        <v>42</v>
      </c>
      <c r="F38" s="45">
        <v>101583489168</v>
      </c>
      <c r="G38" s="42">
        <v>6930062641</v>
      </c>
      <c r="H38" s="43">
        <v>36331</v>
      </c>
      <c r="I38" s="42" t="s">
        <v>271</v>
      </c>
      <c r="J38" s="57">
        <v>9904</v>
      </c>
      <c r="K38" s="57">
        <v>6602</v>
      </c>
      <c r="L38" s="57">
        <v>0</v>
      </c>
      <c r="M38" s="57">
        <v>794</v>
      </c>
      <c r="N38" s="58">
        <f t="shared" si="10"/>
        <v>17300</v>
      </c>
      <c r="O38" s="57">
        <v>159</v>
      </c>
      <c r="P38" s="20">
        <v>25</v>
      </c>
      <c r="Q38" s="20">
        <v>5</v>
      </c>
      <c r="R38" s="20">
        <f t="shared" si="0"/>
        <v>30</v>
      </c>
      <c r="S38" s="20">
        <v>0</v>
      </c>
      <c r="T38" s="28">
        <f t="shared" si="1"/>
        <v>9904</v>
      </c>
      <c r="U38" s="28">
        <f t="shared" si="2"/>
        <v>6602</v>
      </c>
      <c r="V38" s="28">
        <f t="shared" si="3"/>
        <v>0</v>
      </c>
      <c r="W38" s="28">
        <f t="shared" si="4"/>
        <v>794</v>
      </c>
      <c r="X38" s="28">
        <f t="shared" si="5"/>
        <v>0</v>
      </c>
      <c r="Y38" s="31">
        <f t="shared" si="11"/>
        <v>17300</v>
      </c>
      <c r="Z38" s="32">
        <f t="shared" si="12"/>
        <v>1188</v>
      </c>
      <c r="AA38" s="32">
        <f t="shared" si="13"/>
        <v>130</v>
      </c>
      <c r="AB38" s="21">
        <f t="shared" si="14"/>
        <v>1318</v>
      </c>
      <c r="AC38" s="21">
        <f t="shared" si="8"/>
        <v>15982</v>
      </c>
      <c r="AD38" s="22" t="s">
        <v>36</v>
      </c>
      <c r="AE38" s="59" t="s">
        <v>322</v>
      </c>
      <c r="AF38" s="46" t="s">
        <v>291</v>
      </c>
      <c r="AG38" s="33"/>
      <c r="AI38" s="67"/>
    </row>
    <row r="39" spans="1:35" s="23" customFormat="1" ht="30.75" customHeight="1">
      <c r="A39" s="24">
        <f t="shared" si="9"/>
        <v>29</v>
      </c>
      <c r="B39" s="56" t="s">
        <v>124</v>
      </c>
      <c r="C39" s="42" t="s">
        <v>125</v>
      </c>
      <c r="D39" s="42" t="s">
        <v>126</v>
      </c>
      <c r="E39" s="42" t="s">
        <v>42</v>
      </c>
      <c r="F39" s="46">
        <v>101494095777</v>
      </c>
      <c r="G39" s="42">
        <v>6930525227</v>
      </c>
      <c r="H39" s="43">
        <v>33970</v>
      </c>
      <c r="I39" s="42" t="s">
        <v>271</v>
      </c>
      <c r="J39" s="57">
        <v>9904</v>
      </c>
      <c r="K39" s="57">
        <v>6602</v>
      </c>
      <c r="L39" s="57">
        <v>0</v>
      </c>
      <c r="M39" s="57">
        <v>794</v>
      </c>
      <c r="N39" s="58">
        <f t="shared" si="10"/>
        <v>17300</v>
      </c>
      <c r="O39" s="57">
        <v>159</v>
      </c>
      <c r="P39" s="20">
        <v>25</v>
      </c>
      <c r="Q39" s="20">
        <v>5</v>
      </c>
      <c r="R39" s="20">
        <f t="shared" si="0"/>
        <v>30</v>
      </c>
      <c r="S39" s="20">
        <v>0</v>
      </c>
      <c r="T39" s="28">
        <f t="shared" si="1"/>
        <v>9904</v>
      </c>
      <c r="U39" s="28">
        <f t="shared" si="2"/>
        <v>6602</v>
      </c>
      <c r="V39" s="28">
        <f t="shared" si="3"/>
        <v>0</v>
      </c>
      <c r="W39" s="28">
        <f t="shared" si="4"/>
        <v>794</v>
      </c>
      <c r="X39" s="28">
        <f t="shared" si="5"/>
        <v>0</v>
      </c>
      <c r="Y39" s="31">
        <f t="shared" si="11"/>
        <v>17300</v>
      </c>
      <c r="Z39" s="32">
        <f t="shared" si="12"/>
        <v>1188</v>
      </c>
      <c r="AA39" s="32">
        <f t="shared" si="13"/>
        <v>130</v>
      </c>
      <c r="AB39" s="21">
        <f t="shared" si="14"/>
        <v>1318</v>
      </c>
      <c r="AC39" s="21">
        <f t="shared" si="8"/>
        <v>15982</v>
      </c>
      <c r="AD39" s="22" t="s">
        <v>36</v>
      </c>
      <c r="AE39" s="47" t="s">
        <v>323</v>
      </c>
      <c r="AF39" s="48" t="s">
        <v>291</v>
      </c>
      <c r="AG39" s="33"/>
      <c r="AI39" s="67"/>
    </row>
    <row r="40" spans="1:35" s="23" customFormat="1" ht="30.75" customHeight="1">
      <c r="A40" s="24">
        <f t="shared" si="9"/>
        <v>30</v>
      </c>
      <c r="B40" s="56" t="s">
        <v>127</v>
      </c>
      <c r="C40" s="42" t="s">
        <v>128</v>
      </c>
      <c r="D40" s="42" t="s">
        <v>129</v>
      </c>
      <c r="E40" s="42" t="s">
        <v>42</v>
      </c>
      <c r="F40" s="46">
        <v>101141661019</v>
      </c>
      <c r="G40" s="42">
        <v>6927036875</v>
      </c>
      <c r="H40" s="43">
        <v>29587</v>
      </c>
      <c r="I40" s="42" t="s">
        <v>271</v>
      </c>
      <c r="J40" s="57">
        <v>9904</v>
      </c>
      <c r="K40" s="57">
        <v>6602</v>
      </c>
      <c r="L40" s="57">
        <v>0</v>
      </c>
      <c r="M40" s="57">
        <v>794</v>
      </c>
      <c r="N40" s="58">
        <f t="shared" si="10"/>
        <v>17300</v>
      </c>
      <c r="O40" s="57">
        <v>159</v>
      </c>
      <c r="P40" s="20">
        <v>25</v>
      </c>
      <c r="Q40" s="20">
        <v>4</v>
      </c>
      <c r="R40" s="20">
        <f t="shared" si="0"/>
        <v>29</v>
      </c>
      <c r="S40" s="20">
        <v>0</v>
      </c>
      <c r="T40" s="28">
        <f t="shared" si="1"/>
        <v>9574</v>
      </c>
      <c r="U40" s="28">
        <f t="shared" si="2"/>
        <v>6382</v>
      </c>
      <c r="V40" s="28">
        <f t="shared" si="3"/>
        <v>0</v>
      </c>
      <c r="W40" s="28">
        <f t="shared" si="4"/>
        <v>768</v>
      </c>
      <c r="X40" s="28">
        <f t="shared" si="5"/>
        <v>0</v>
      </c>
      <c r="Y40" s="31">
        <f t="shared" si="11"/>
        <v>16724</v>
      </c>
      <c r="Z40" s="32">
        <f t="shared" si="12"/>
        <v>1149</v>
      </c>
      <c r="AA40" s="32">
        <f t="shared" si="13"/>
        <v>126</v>
      </c>
      <c r="AB40" s="21">
        <f t="shared" si="14"/>
        <v>1275</v>
      </c>
      <c r="AC40" s="21">
        <f t="shared" si="8"/>
        <v>15449</v>
      </c>
      <c r="AD40" s="25" t="s">
        <v>19</v>
      </c>
      <c r="AE40" s="70" t="s">
        <v>419</v>
      </c>
      <c r="AF40" s="71" t="s">
        <v>314</v>
      </c>
      <c r="AG40" s="33"/>
      <c r="AI40" s="67"/>
    </row>
    <row r="41" spans="1:35" s="23" customFormat="1" ht="30.75" customHeight="1">
      <c r="A41" s="24">
        <f t="shared" si="9"/>
        <v>31</v>
      </c>
      <c r="B41" s="56" t="s">
        <v>130</v>
      </c>
      <c r="C41" s="42" t="s">
        <v>131</v>
      </c>
      <c r="D41" s="42" t="s">
        <v>132</v>
      </c>
      <c r="E41" s="42" t="s">
        <v>42</v>
      </c>
      <c r="F41" s="46">
        <v>101467243174</v>
      </c>
      <c r="G41" s="42">
        <v>1116085104</v>
      </c>
      <c r="H41" s="43">
        <v>36526</v>
      </c>
      <c r="I41" s="42" t="s">
        <v>271</v>
      </c>
      <c r="J41" s="57">
        <v>9904</v>
      </c>
      <c r="K41" s="57">
        <v>6602</v>
      </c>
      <c r="L41" s="57">
        <v>0</v>
      </c>
      <c r="M41" s="57">
        <v>794</v>
      </c>
      <c r="N41" s="58">
        <f t="shared" si="10"/>
        <v>17300</v>
      </c>
      <c r="O41" s="57">
        <v>159</v>
      </c>
      <c r="P41" s="20">
        <v>24</v>
      </c>
      <c r="Q41" s="20">
        <v>4</v>
      </c>
      <c r="R41" s="20">
        <f t="shared" si="0"/>
        <v>28</v>
      </c>
      <c r="S41" s="20">
        <v>0</v>
      </c>
      <c r="T41" s="28">
        <f t="shared" si="1"/>
        <v>9244</v>
      </c>
      <c r="U41" s="28">
        <f t="shared" si="2"/>
        <v>6162</v>
      </c>
      <c r="V41" s="28">
        <f t="shared" si="3"/>
        <v>0</v>
      </c>
      <c r="W41" s="28">
        <f t="shared" si="4"/>
        <v>741</v>
      </c>
      <c r="X41" s="28">
        <f t="shared" si="5"/>
        <v>0</v>
      </c>
      <c r="Y41" s="31">
        <f t="shared" si="11"/>
        <v>16147</v>
      </c>
      <c r="Z41" s="32">
        <f t="shared" si="12"/>
        <v>1109</v>
      </c>
      <c r="AA41" s="32">
        <f t="shared" si="13"/>
        <v>122</v>
      </c>
      <c r="AB41" s="21">
        <f t="shared" si="14"/>
        <v>1231</v>
      </c>
      <c r="AC41" s="21">
        <f t="shared" si="8"/>
        <v>14916</v>
      </c>
      <c r="AD41" s="22" t="s">
        <v>36</v>
      </c>
      <c r="AE41" s="61" t="s">
        <v>324</v>
      </c>
      <c r="AF41" s="48" t="s">
        <v>291</v>
      </c>
      <c r="AG41" s="33"/>
      <c r="AI41" s="67"/>
    </row>
    <row r="42" spans="1:35" s="23" customFormat="1" ht="30.75" customHeight="1">
      <c r="A42" s="24">
        <f t="shared" si="9"/>
        <v>32</v>
      </c>
      <c r="B42" s="56" t="s">
        <v>133</v>
      </c>
      <c r="C42" s="42" t="s">
        <v>110</v>
      </c>
      <c r="D42" s="42" t="s">
        <v>134</v>
      </c>
      <c r="E42" s="42" t="s">
        <v>42</v>
      </c>
      <c r="F42" s="46">
        <v>101570684320</v>
      </c>
      <c r="G42" s="42">
        <v>6930403252</v>
      </c>
      <c r="H42" s="43">
        <v>36363</v>
      </c>
      <c r="I42" s="42" t="s">
        <v>271</v>
      </c>
      <c r="J42" s="57">
        <v>9904</v>
      </c>
      <c r="K42" s="57">
        <v>6602</v>
      </c>
      <c r="L42" s="57">
        <v>0</v>
      </c>
      <c r="M42" s="57">
        <v>794</v>
      </c>
      <c r="N42" s="58">
        <f t="shared" si="10"/>
        <v>17300</v>
      </c>
      <c r="O42" s="57">
        <v>159</v>
      </c>
      <c r="P42" s="20">
        <v>25</v>
      </c>
      <c r="Q42" s="20">
        <v>4</v>
      </c>
      <c r="R42" s="20">
        <f t="shared" ref="R42:R68" si="15">P42+Q42</f>
        <v>29</v>
      </c>
      <c r="S42" s="20">
        <v>0</v>
      </c>
      <c r="T42" s="28">
        <f t="shared" ref="T42:T69" si="16">ROUND(J42/$D$4*R42,0)</f>
        <v>9574</v>
      </c>
      <c r="U42" s="28">
        <f t="shared" ref="U42:U69" si="17">ROUND(K42/$D$4*R42,0)</f>
        <v>6382</v>
      </c>
      <c r="V42" s="28">
        <f t="shared" ref="V42:V69" si="18">L42/$D$4*R42</f>
        <v>0</v>
      </c>
      <c r="W42" s="28">
        <f t="shared" ref="W42:W69" si="19">ROUND(M42/$D$4*R42,0)</f>
        <v>768</v>
      </c>
      <c r="X42" s="28">
        <f t="shared" si="5"/>
        <v>0</v>
      </c>
      <c r="Y42" s="31">
        <f t="shared" si="11"/>
        <v>16724</v>
      </c>
      <c r="Z42" s="32">
        <f t="shared" si="12"/>
        <v>1149</v>
      </c>
      <c r="AA42" s="32">
        <f t="shared" si="13"/>
        <v>126</v>
      </c>
      <c r="AB42" s="21">
        <f t="shared" si="14"/>
        <v>1275</v>
      </c>
      <c r="AC42" s="21">
        <f t="shared" si="8"/>
        <v>15449</v>
      </c>
      <c r="AD42" s="22" t="s">
        <v>36</v>
      </c>
      <c r="AE42" s="59" t="s">
        <v>325</v>
      </c>
      <c r="AF42" s="48" t="s">
        <v>326</v>
      </c>
      <c r="AG42" s="33"/>
      <c r="AI42" s="67"/>
    </row>
    <row r="43" spans="1:35" s="23" customFormat="1" ht="30.75" customHeight="1">
      <c r="A43" s="24">
        <f t="shared" si="9"/>
        <v>33</v>
      </c>
      <c r="B43" s="56" t="s">
        <v>135</v>
      </c>
      <c r="C43" s="42" t="s">
        <v>136</v>
      </c>
      <c r="D43" s="42" t="s">
        <v>137</v>
      </c>
      <c r="E43" s="42" t="s">
        <v>42</v>
      </c>
      <c r="F43" s="46">
        <v>101380402514</v>
      </c>
      <c r="G43" s="42">
        <v>69275527507</v>
      </c>
      <c r="H43" s="43">
        <v>34718</v>
      </c>
      <c r="I43" s="42" t="s">
        <v>271</v>
      </c>
      <c r="J43" s="57">
        <v>9904</v>
      </c>
      <c r="K43" s="57">
        <v>6602</v>
      </c>
      <c r="L43" s="57">
        <v>0</v>
      </c>
      <c r="M43" s="57">
        <v>794</v>
      </c>
      <c r="N43" s="58">
        <f t="shared" si="10"/>
        <v>17300</v>
      </c>
      <c r="O43" s="57">
        <v>159</v>
      </c>
      <c r="P43" s="20">
        <v>26</v>
      </c>
      <c r="Q43" s="20">
        <v>4</v>
      </c>
      <c r="R43" s="11">
        <f t="shared" si="15"/>
        <v>30</v>
      </c>
      <c r="S43" s="20">
        <v>0</v>
      </c>
      <c r="T43" s="28">
        <f t="shared" si="16"/>
        <v>9904</v>
      </c>
      <c r="U43" s="28">
        <f t="shared" si="17"/>
        <v>6602</v>
      </c>
      <c r="V43" s="28">
        <f t="shared" si="18"/>
        <v>0</v>
      </c>
      <c r="W43" s="28">
        <f t="shared" si="19"/>
        <v>794</v>
      </c>
      <c r="X43" s="28">
        <f t="shared" si="5"/>
        <v>0</v>
      </c>
      <c r="Y43" s="31">
        <f t="shared" si="11"/>
        <v>17300</v>
      </c>
      <c r="Z43" s="32">
        <f t="shared" si="12"/>
        <v>1188</v>
      </c>
      <c r="AA43" s="32">
        <f t="shared" si="13"/>
        <v>130</v>
      </c>
      <c r="AB43" s="21">
        <f t="shared" si="14"/>
        <v>1318</v>
      </c>
      <c r="AC43" s="21">
        <f t="shared" si="8"/>
        <v>15982</v>
      </c>
      <c r="AD43" s="22" t="s">
        <v>405</v>
      </c>
      <c r="AE43" s="59" t="s">
        <v>327</v>
      </c>
      <c r="AF43" s="46" t="s">
        <v>328</v>
      </c>
      <c r="AI43" s="67"/>
    </row>
    <row r="44" spans="1:35" s="23" customFormat="1" ht="30.75" customHeight="1">
      <c r="A44" s="24">
        <f t="shared" si="9"/>
        <v>34</v>
      </c>
      <c r="B44" s="56" t="s">
        <v>138</v>
      </c>
      <c r="C44" s="42" t="s">
        <v>139</v>
      </c>
      <c r="D44" s="42" t="s">
        <v>140</v>
      </c>
      <c r="E44" s="42" t="s">
        <v>42</v>
      </c>
      <c r="F44" s="46">
        <v>101618901696</v>
      </c>
      <c r="G44" s="42">
        <v>6930468398</v>
      </c>
      <c r="H44" s="43">
        <v>35856</v>
      </c>
      <c r="I44" s="42" t="s">
        <v>271</v>
      </c>
      <c r="J44" s="57">
        <v>9904</v>
      </c>
      <c r="K44" s="57">
        <v>6602</v>
      </c>
      <c r="L44" s="57">
        <v>0</v>
      </c>
      <c r="M44" s="57">
        <v>794</v>
      </c>
      <c r="N44" s="58">
        <f t="shared" si="10"/>
        <v>17300</v>
      </c>
      <c r="O44" s="57">
        <v>159</v>
      </c>
      <c r="P44" s="20">
        <v>25</v>
      </c>
      <c r="Q44" s="20">
        <v>4</v>
      </c>
      <c r="R44" s="20">
        <f t="shared" si="15"/>
        <v>29</v>
      </c>
      <c r="S44" s="20">
        <v>0</v>
      </c>
      <c r="T44" s="28">
        <f t="shared" si="16"/>
        <v>9574</v>
      </c>
      <c r="U44" s="28">
        <f t="shared" si="17"/>
        <v>6382</v>
      </c>
      <c r="V44" s="28">
        <f t="shared" si="18"/>
        <v>0</v>
      </c>
      <c r="W44" s="28">
        <f t="shared" si="19"/>
        <v>768</v>
      </c>
      <c r="X44" s="28">
        <f t="shared" si="5"/>
        <v>0</v>
      </c>
      <c r="Y44" s="31">
        <f t="shared" si="11"/>
        <v>16724</v>
      </c>
      <c r="Z44" s="32">
        <f t="shared" si="12"/>
        <v>1149</v>
      </c>
      <c r="AA44" s="32">
        <f t="shared" si="13"/>
        <v>126</v>
      </c>
      <c r="AB44" s="21">
        <f t="shared" si="14"/>
        <v>1275</v>
      </c>
      <c r="AC44" s="21">
        <f t="shared" si="8"/>
        <v>15449</v>
      </c>
      <c r="AD44" s="25" t="s">
        <v>406</v>
      </c>
      <c r="AE44" s="46" t="s">
        <v>329</v>
      </c>
      <c r="AF44" s="46" t="s">
        <v>304</v>
      </c>
      <c r="AG44" s="33"/>
      <c r="AI44" s="67"/>
    </row>
    <row r="45" spans="1:35" s="23" customFormat="1" ht="30.75" customHeight="1">
      <c r="A45" s="24">
        <f t="shared" si="9"/>
        <v>35</v>
      </c>
      <c r="B45" s="56" t="s">
        <v>141</v>
      </c>
      <c r="C45" s="42" t="s">
        <v>142</v>
      </c>
      <c r="D45" s="42" t="s">
        <v>143</v>
      </c>
      <c r="E45" s="42" t="s">
        <v>42</v>
      </c>
      <c r="F45" s="46">
        <v>101583489147</v>
      </c>
      <c r="G45" s="42">
        <v>6928133457</v>
      </c>
      <c r="H45" s="43">
        <v>36155</v>
      </c>
      <c r="I45" s="42" t="s">
        <v>271</v>
      </c>
      <c r="J45" s="57">
        <v>9904</v>
      </c>
      <c r="K45" s="57">
        <v>6602</v>
      </c>
      <c r="L45" s="57">
        <v>0</v>
      </c>
      <c r="M45" s="57">
        <v>794</v>
      </c>
      <c r="N45" s="58">
        <f t="shared" si="10"/>
        <v>17300</v>
      </c>
      <c r="O45" s="57">
        <v>159</v>
      </c>
      <c r="P45" s="20">
        <v>24</v>
      </c>
      <c r="Q45" s="20">
        <v>5</v>
      </c>
      <c r="R45" s="20">
        <f t="shared" si="15"/>
        <v>29</v>
      </c>
      <c r="S45" s="20">
        <v>0</v>
      </c>
      <c r="T45" s="28">
        <f t="shared" si="16"/>
        <v>9574</v>
      </c>
      <c r="U45" s="28">
        <f t="shared" si="17"/>
        <v>6382</v>
      </c>
      <c r="V45" s="28">
        <f t="shared" si="18"/>
        <v>0</v>
      </c>
      <c r="W45" s="28">
        <f t="shared" si="19"/>
        <v>768</v>
      </c>
      <c r="X45" s="28">
        <f t="shared" si="5"/>
        <v>0</v>
      </c>
      <c r="Y45" s="31">
        <f t="shared" si="11"/>
        <v>16724</v>
      </c>
      <c r="Z45" s="32">
        <f t="shared" si="12"/>
        <v>1149</v>
      </c>
      <c r="AA45" s="32">
        <f t="shared" si="13"/>
        <v>126</v>
      </c>
      <c r="AB45" s="21">
        <f t="shared" si="14"/>
        <v>1275</v>
      </c>
      <c r="AC45" s="21">
        <f t="shared" si="8"/>
        <v>15449</v>
      </c>
      <c r="AD45" s="22" t="s">
        <v>36</v>
      </c>
      <c r="AE45" s="60" t="s">
        <v>330</v>
      </c>
      <c r="AF45" s="48" t="s">
        <v>291</v>
      </c>
      <c r="AG45" s="33"/>
      <c r="AI45" s="67"/>
    </row>
    <row r="46" spans="1:35" s="23" customFormat="1" ht="30.75" customHeight="1">
      <c r="A46" s="24">
        <f t="shared" si="9"/>
        <v>36</v>
      </c>
      <c r="B46" s="56" t="s">
        <v>144</v>
      </c>
      <c r="C46" s="42" t="s">
        <v>145</v>
      </c>
      <c r="D46" s="42" t="s">
        <v>146</v>
      </c>
      <c r="E46" s="42" t="s">
        <v>42</v>
      </c>
      <c r="F46" s="46">
        <v>101618901114</v>
      </c>
      <c r="G46" s="42">
        <v>6930526519</v>
      </c>
      <c r="H46" s="43">
        <v>30878</v>
      </c>
      <c r="I46" s="42" t="s">
        <v>271</v>
      </c>
      <c r="J46" s="57">
        <v>9904</v>
      </c>
      <c r="K46" s="57">
        <v>6602</v>
      </c>
      <c r="L46" s="57">
        <v>0</v>
      </c>
      <c r="M46" s="57">
        <v>794</v>
      </c>
      <c r="N46" s="58">
        <f t="shared" si="10"/>
        <v>17300</v>
      </c>
      <c r="O46" s="57">
        <v>159</v>
      </c>
      <c r="P46" s="20">
        <v>25</v>
      </c>
      <c r="Q46" s="20">
        <v>5</v>
      </c>
      <c r="R46" s="20">
        <f t="shared" si="15"/>
        <v>30</v>
      </c>
      <c r="S46" s="20">
        <v>0</v>
      </c>
      <c r="T46" s="28">
        <f t="shared" si="16"/>
        <v>9904</v>
      </c>
      <c r="U46" s="28">
        <f t="shared" si="17"/>
        <v>6602</v>
      </c>
      <c r="V46" s="28">
        <f t="shared" si="18"/>
        <v>0</v>
      </c>
      <c r="W46" s="28">
        <f t="shared" si="19"/>
        <v>794</v>
      </c>
      <c r="X46" s="28">
        <f t="shared" si="5"/>
        <v>0</v>
      </c>
      <c r="Y46" s="31">
        <f t="shared" si="11"/>
        <v>17300</v>
      </c>
      <c r="Z46" s="32">
        <f t="shared" si="12"/>
        <v>1188</v>
      </c>
      <c r="AA46" s="32">
        <f t="shared" si="13"/>
        <v>130</v>
      </c>
      <c r="AB46" s="21">
        <f t="shared" si="14"/>
        <v>1318</v>
      </c>
      <c r="AC46" s="21">
        <f t="shared" si="8"/>
        <v>15982</v>
      </c>
      <c r="AD46" s="22" t="s">
        <v>36</v>
      </c>
      <c r="AE46" s="47" t="s">
        <v>331</v>
      </c>
      <c r="AF46" s="48" t="s">
        <v>291</v>
      </c>
      <c r="AG46" s="33"/>
      <c r="AI46" s="67"/>
    </row>
    <row r="47" spans="1:35" s="23" customFormat="1" ht="30.75" customHeight="1">
      <c r="A47" s="24">
        <f t="shared" si="9"/>
        <v>37</v>
      </c>
      <c r="B47" s="56" t="s">
        <v>147</v>
      </c>
      <c r="C47" s="42" t="s">
        <v>148</v>
      </c>
      <c r="D47" s="42" t="s">
        <v>149</v>
      </c>
      <c r="E47" s="42" t="s">
        <v>42</v>
      </c>
      <c r="F47" s="45">
        <v>101546002812</v>
      </c>
      <c r="G47" s="42">
        <v>6930780297</v>
      </c>
      <c r="H47" s="43">
        <v>36826</v>
      </c>
      <c r="I47" s="42" t="s">
        <v>271</v>
      </c>
      <c r="J47" s="57">
        <v>9904</v>
      </c>
      <c r="K47" s="57">
        <v>6602</v>
      </c>
      <c r="L47" s="57">
        <v>0</v>
      </c>
      <c r="M47" s="57">
        <v>794</v>
      </c>
      <c r="N47" s="58">
        <f t="shared" si="10"/>
        <v>17300</v>
      </c>
      <c r="O47" s="57">
        <v>159</v>
      </c>
      <c r="P47" s="20">
        <v>26</v>
      </c>
      <c r="Q47" s="20">
        <v>4</v>
      </c>
      <c r="R47" s="20">
        <f t="shared" si="15"/>
        <v>30</v>
      </c>
      <c r="S47" s="20">
        <v>0</v>
      </c>
      <c r="T47" s="28">
        <f t="shared" si="16"/>
        <v>9904</v>
      </c>
      <c r="U47" s="28">
        <f t="shared" si="17"/>
        <v>6602</v>
      </c>
      <c r="V47" s="28">
        <f t="shared" si="18"/>
        <v>0</v>
      </c>
      <c r="W47" s="28">
        <f t="shared" si="19"/>
        <v>794</v>
      </c>
      <c r="X47" s="28">
        <f t="shared" si="5"/>
        <v>0</v>
      </c>
      <c r="Y47" s="31">
        <f t="shared" si="11"/>
        <v>17300</v>
      </c>
      <c r="Z47" s="32">
        <f t="shared" si="12"/>
        <v>1188</v>
      </c>
      <c r="AA47" s="32">
        <f t="shared" si="13"/>
        <v>130</v>
      </c>
      <c r="AB47" s="21">
        <f t="shared" si="14"/>
        <v>1318</v>
      </c>
      <c r="AC47" s="21">
        <f t="shared" si="8"/>
        <v>15982</v>
      </c>
      <c r="AD47" s="22" t="s">
        <v>36</v>
      </c>
      <c r="AE47" s="59" t="s">
        <v>332</v>
      </c>
      <c r="AF47" s="48" t="s">
        <v>291</v>
      </c>
      <c r="AG47" s="33"/>
      <c r="AI47" s="67"/>
    </row>
    <row r="48" spans="1:35" s="23" customFormat="1" ht="30.75" customHeight="1">
      <c r="A48" s="24">
        <f t="shared" si="9"/>
        <v>38</v>
      </c>
      <c r="B48" s="56" t="s">
        <v>150</v>
      </c>
      <c r="C48" s="42" t="s">
        <v>151</v>
      </c>
      <c r="D48" s="42" t="s">
        <v>152</v>
      </c>
      <c r="E48" s="42" t="s">
        <v>42</v>
      </c>
      <c r="F48" s="46">
        <v>101290835891</v>
      </c>
      <c r="G48" s="42">
        <v>6927802977</v>
      </c>
      <c r="H48" s="43">
        <v>32509</v>
      </c>
      <c r="I48" s="42" t="s">
        <v>271</v>
      </c>
      <c r="J48" s="57">
        <v>9904</v>
      </c>
      <c r="K48" s="57">
        <v>6602</v>
      </c>
      <c r="L48" s="57">
        <v>0</v>
      </c>
      <c r="M48" s="57">
        <v>794</v>
      </c>
      <c r="N48" s="58">
        <f t="shared" si="10"/>
        <v>17300</v>
      </c>
      <c r="O48" s="57">
        <v>159</v>
      </c>
      <c r="P48" s="20">
        <v>25</v>
      </c>
      <c r="Q48" s="20">
        <v>5</v>
      </c>
      <c r="R48" s="20">
        <f t="shared" si="15"/>
        <v>30</v>
      </c>
      <c r="S48" s="20">
        <v>8</v>
      </c>
      <c r="T48" s="28">
        <f t="shared" si="16"/>
        <v>9904</v>
      </c>
      <c r="U48" s="28">
        <f t="shared" si="17"/>
        <v>6602</v>
      </c>
      <c r="V48" s="28">
        <f t="shared" si="18"/>
        <v>0</v>
      </c>
      <c r="W48" s="28">
        <f t="shared" si="19"/>
        <v>794</v>
      </c>
      <c r="X48" s="28">
        <f t="shared" si="5"/>
        <v>1272</v>
      </c>
      <c r="Y48" s="31">
        <f t="shared" si="11"/>
        <v>18572</v>
      </c>
      <c r="Z48" s="32">
        <f t="shared" si="12"/>
        <v>1188</v>
      </c>
      <c r="AA48" s="32">
        <f t="shared" si="13"/>
        <v>140</v>
      </c>
      <c r="AB48" s="21">
        <f t="shared" si="14"/>
        <v>1328</v>
      </c>
      <c r="AC48" s="21">
        <f t="shared" si="8"/>
        <v>17244</v>
      </c>
      <c r="AD48" s="22" t="s">
        <v>405</v>
      </c>
      <c r="AE48" s="46" t="s">
        <v>333</v>
      </c>
      <c r="AF48" s="46" t="s">
        <v>334</v>
      </c>
      <c r="AG48" s="33"/>
      <c r="AI48" s="67"/>
    </row>
    <row r="49" spans="1:35" s="23" customFormat="1" ht="30.75" customHeight="1">
      <c r="A49" s="24">
        <f t="shared" si="9"/>
        <v>39</v>
      </c>
      <c r="B49" s="56" t="s">
        <v>153</v>
      </c>
      <c r="C49" s="42" t="s">
        <v>154</v>
      </c>
      <c r="D49" s="42" t="s">
        <v>155</v>
      </c>
      <c r="E49" s="42" t="s">
        <v>42</v>
      </c>
      <c r="F49" s="46">
        <v>101691865850</v>
      </c>
      <c r="G49" s="42">
        <v>6931139182</v>
      </c>
      <c r="H49" s="43" t="s">
        <v>282</v>
      </c>
      <c r="I49" s="42" t="s">
        <v>271</v>
      </c>
      <c r="J49" s="57">
        <v>9904</v>
      </c>
      <c r="K49" s="57">
        <v>6602</v>
      </c>
      <c r="L49" s="57">
        <v>0</v>
      </c>
      <c r="M49" s="57">
        <v>794</v>
      </c>
      <c r="N49" s="58">
        <f t="shared" si="10"/>
        <v>17300</v>
      </c>
      <c r="O49" s="57">
        <v>159</v>
      </c>
      <c r="P49" s="20">
        <v>24</v>
      </c>
      <c r="Q49" s="20">
        <v>4</v>
      </c>
      <c r="R49" s="20">
        <f t="shared" si="15"/>
        <v>28</v>
      </c>
      <c r="S49" s="20">
        <v>0</v>
      </c>
      <c r="T49" s="28">
        <f t="shared" si="16"/>
        <v>9244</v>
      </c>
      <c r="U49" s="28">
        <f t="shared" si="17"/>
        <v>6162</v>
      </c>
      <c r="V49" s="28">
        <f t="shared" si="18"/>
        <v>0</v>
      </c>
      <c r="W49" s="28">
        <f t="shared" si="19"/>
        <v>741</v>
      </c>
      <c r="X49" s="28">
        <f t="shared" si="5"/>
        <v>0</v>
      </c>
      <c r="Y49" s="31">
        <f t="shared" si="11"/>
        <v>16147</v>
      </c>
      <c r="Z49" s="32">
        <f t="shared" si="12"/>
        <v>1109</v>
      </c>
      <c r="AA49" s="32">
        <f t="shared" si="13"/>
        <v>122</v>
      </c>
      <c r="AB49" s="21">
        <f t="shared" si="14"/>
        <v>1231</v>
      </c>
      <c r="AC49" s="21">
        <f t="shared" si="8"/>
        <v>14916</v>
      </c>
      <c r="AD49" s="25" t="s">
        <v>406</v>
      </c>
      <c r="AE49" s="46" t="s">
        <v>335</v>
      </c>
      <c r="AF49" s="46" t="s">
        <v>304</v>
      </c>
      <c r="AG49" s="33"/>
      <c r="AI49" s="67"/>
    </row>
    <row r="50" spans="1:35" s="23" customFormat="1" ht="30.75" customHeight="1">
      <c r="A50" s="24">
        <f t="shared" si="9"/>
        <v>40</v>
      </c>
      <c r="B50" s="56" t="s">
        <v>156</v>
      </c>
      <c r="C50" s="42" t="s">
        <v>157</v>
      </c>
      <c r="D50" s="42" t="s">
        <v>158</v>
      </c>
      <c r="E50" s="42" t="s">
        <v>42</v>
      </c>
      <c r="F50" s="45">
        <v>101213576018</v>
      </c>
      <c r="G50" s="42">
        <v>6927376859</v>
      </c>
      <c r="H50" s="43">
        <v>32509</v>
      </c>
      <c r="I50" s="42" t="s">
        <v>271</v>
      </c>
      <c r="J50" s="57">
        <v>9904</v>
      </c>
      <c r="K50" s="57">
        <v>6602</v>
      </c>
      <c r="L50" s="57">
        <v>0</v>
      </c>
      <c r="M50" s="57">
        <v>794</v>
      </c>
      <c r="N50" s="58">
        <f t="shared" si="10"/>
        <v>17300</v>
      </c>
      <c r="O50" s="57">
        <v>159</v>
      </c>
      <c r="P50" s="20">
        <v>25</v>
      </c>
      <c r="Q50" s="20">
        <v>4</v>
      </c>
      <c r="R50" s="20">
        <f t="shared" si="15"/>
        <v>29</v>
      </c>
      <c r="S50" s="20">
        <v>10</v>
      </c>
      <c r="T50" s="28">
        <f t="shared" si="16"/>
        <v>9574</v>
      </c>
      <c r="U50" s="28">
        <f t="shared" si="17"/>
        <v>6382</v>
      </c>
      <c r="V50" s="28">
        <f t="shared" si="18"/>
        <v>0</v>
      </c>
      <c r="W50" s="28">
        <f t="shared" si="19"/>
        <v>768</v>
      </c>
      <c r="X50" s="28">
        <f t="shared" si="5"/>
        <v>1590</v>
      </c>
      <c r="Y50" s="31">
        <f t="shared" si="11"/>
        <v>18314</v>
      </c>
      <c r="Z50" s="32">
        <f t="shared" si="12"/>
        <v>1149</v>
      </c>
      <c r="AA50" s="32">
        <f t="shared" si="13"/>
        <v>138</v>
      </c>
      <c r="AB50" s="21">
        <f t="shared" si="14"/>
        <v>1287</v>
      </c>
      <c r="AC50" s="21">
        <f t="shared" si="8"/>
        <v>17027</v>
      </c>
      <c r="AD50" s="21" t="s">
        <v>408</v>
      </c>
      <c r="AE50" s="46" t="s">
        <v>336</v>
      </c>
      <c r="AF50" s="46" t="s">
        <v>337</v>
      </c>
      <c r="AG50" s="33"/>
      <c r="AI50" s="67"/>
    </row>
    <row r="51" spans="1:35" s="23" customFormat="1" ht="30.75" customHeight="1">
      <c r="A51" s="24">
        <f t="shared" si="9"/>
        <v>41</v>
      </c>
      <c r="B51" s="56" t="s">
        <v>159</v>
      </c>
      <c r="C51" s="42" t="s">
        <v>160</v>
      </c>
      <c r="D51" s="42" t="s">
        <v>161</v>
      </c>
      <c r="E51" s="42" t="s">
        <v>42</v>
      </c>
      <c r="F51" s="46">
        <v>101440730523</v>
      </c>
      <c r="G51" s="42">
        <v>6928033128</v>
      </c>
      <c r="H51" s="43">
        <v>34888</v>
      </c>
      <c r="I51" s="42" t="s">
        <v>271</v>
      </c>
      <c r="J51" s="57">
        <v>9904</v>
      </c>
      <c r="K51" s="57">
        <v>6602</v>
      </c>
      <c r="L51" s="57">
        <v>0</v>
      </c>
      <c r="M51" s="57">
        <v>794</v>
      </c>
      <c r="N51" s="58">
        <f t="shared" si="10"/>
        <v>17300</v>
      </c>
      <c r="O51" s="57">
        <v>159</v>
      </c>
      <c r="P51" s="20">
        <v>23</v>
      </c>
      <c r="Q51" s="20">
        <v>4</v>
      </c>
      <c r="R51" s="20">
        <f t="shared" si="15"/>
        <v>27</v>
      </c>
      <c r="S51" s="20">
        <v>0</v>
      </c>
      <c r="T51" s="28">
        <f t="shared" si="16"/>
        <v>8914</v>
      </c>
      <c r="U51" s="28">
        <f t="shared" si="17"/>
        <v>5942</v>
      </c>
      <c r="V51" s="28">
        <f t="shared" si="18"/>
        <v>0</v>
      </c>
      <c r="W51" s="28">
        <f t="shared" si="19"/>
        <v>715</v>
      </c>
      <c r="X51" s="28">
        <f t="shared" si="5"/>
        <v>0</v>
      </c>
      <c r="Y51" s="31">
        <f t="shared" si="11"/>
        <v>15571</v>
      </c>
      <c r="Z51" s="32">
        <f t="shared" si="12"/>
        <v>1070</v>
      </c>
      <c r="AA51" s="32">
        <f t="shared" si="13"/>
        <v>117</v>
      </c>
      <c r="AB51" s="21">
        <f t="shared" si="14"/>
        <v>1187</v>
      </c>
      <c r="AC51" s="21">
        <f t="shared" si="8"/>
        <v>14384</v>
      </c>
      <c r="AD51" s="21" t="s">
        <v>36</v>
      </c>
      <c r="AE51" s="59" t="s">
        <v>338</v>
      </c>
      <c r="AF51" s="48" t="s">
        <v>291</v>
      </c>
      <c r="AG51" s="33"/>
      <c r="AI51" s="67"/>
    </row>
    <row r="52" spans="1:35" s="23" customFormat="1" ht="30.75" customHeight="1">
      <c r="A52" s="24">
        <f t="shared" si="9"/>
        <v>42</v>
      </c>
      <c r="B52" s="56" t="s">
        <v>162</v>
      </c>
      <c r="C52" s="42" t="s">
        <v>163</v>
      </c>
      <c r="D52" s="42" t="s">
        <v>164</v>
      </c>
      <c r="E52" s="42" t="s">
        <v>42</v>
      </c>
      <c r="F52" s="46">
        <v>101685737950</v>
      </c>
      <c r="G52" s="42">
        <v>6931056434</v>
      </c>
      <c r="H52" s="43">
        <v>36373</v>
      </c>
      <c r="I52" s="42" t="s">
        <v>271</v>
      </c>
      <c r="J52" s="57">
        <v>9904</v>
      </c>
      <c r="K52" s="57">
        <v>6602</v>
      </c>
      <c r="L52" s="57">
        <v>0</v>
      </c>
      <c r="M52" s="57">
        <v>794</v>
      </c>
      <c r="N52" s="58">
        <f t="shared" si="10"/>
        <v>17300</v>
      </c>
      <c r="O52" s="57">
        <v>159</v>
      </c>
      <c r="P52" s="20">
        <v>21</v>
      </c>
      <c r="Q52" s="20">
        <v>4</v>
      </c>
      <c r="R52" s="20">
        <f t="shared" si="15"/>
        <v>25</v>
      </c>
      <c r="S52" s="20">
        <v>0</v>
      </c>
      <c r="T52" s="28">
        <f t="shared" si="16"/>
        <v>8253</v>
      </c>
      <c r="U52" s="28">
        <f t="shared" si="17"/>
        <v>5502</v>
      </c>
      <c r="V52" s="28">
        <f t="shared" si="18"/>
        <v>0</v>
      </c>
      <c r="W52" s="28">
        <f t="shared" si="19"/>
        <v>662</v>
      </c>
      <c r="X52" s="28">
        <f t="shared" si="5"/>
        <v>0</v>
      </c>
      <c r="Y52" s="31">
        <f t="shared" si="11"/>
        <v>14417</v>
      </c>
      <c r="Z52" s="32">
        <f t="shared" si="12"/>
        <v>990</v>
      </c>
      <c r="AA52" s="32">
        <f t="shared" si="13"/>
        <v>109</v>
      </c>
      <c r="AB52" s="21">
        <f t="shared" si="14"/>
        <v>1099</v>
      </c>
      <c r="AC52" s="21">
        <f t="shared" si="8"/>
        <v>13318</v>
      </c>
      <c r="AD52" s="21" t="s">
        <v>36</v>
      </c>
      <c r="AE52" s="59" t="s">
        <v>339</v>
      </c>
      <c r="AF52" s="48" t="s">
        <v>291</v>
      </c>
      <c r="AG52" s="33"/>
      <c r="AI52" s="67"/>
    </row>
    <row r="53" spans="1:35" s="23" customFormat="1" ht="30.75" customHeight="1">
      <c r="A53" s="24">
        <f t="shared" si="9"/>
        <v>43</v>
      </c>
      <c r="B53" s="56" t="s">
        <v>165</v>
      </c>
      <c r="C53" s="42" t="s">
        <v>166</v>
      </c>
      <c r="D53" s="42" t="s">
        <v>167</v>
      </c>
      <c r="E53" s="42" t="s">
        <v>42</v>
      </c>
      <c r="F53" s="46">
        <v>101104489534</v>
      </c>
      <c r="G53" s="42">
        <v>6930780319</v>
      </c>
      <c r="H53" s="43">
        <v>35509</v>
      </c>
      <c r="I53" s="42" t="s">
        <v>271</v>
      </c>
      <c r="J53" s="57">
        <v>9904</v>
      </c>
      <c r="K53" s="57">
        <v>6602</v>
      </c>
      <c r="L53" s="57">
        <v>0</v>
      </c>
      <c r="M53" s="57">
        <v>794</v>
      </c>
      <c r="N53" s="58">
        <f t="shared" si="10"/>
        <v>17300</v>
      </c>
      <c r="O53" s="57">
        <v>159</v>
      </c>
      <c r="P53" s="20">
        <v>26</v>
      </c>
      <c r="Q53" s="20">
        <v>4</v>
      </c>
      <c r="R53" s="20">
        <f t="shared" si="15"/>
        <v>30</v>
      </c>
      <c r="S53" s="20">
        <v>0</v>
      </c>
      <c r="T53" s="28">
        <f t="shared" si="16"/>
        <v>9904</v>
      </c>
      <c r="U53" s="28">
        <f t="shared" si="17"/>
        <v>6602</v>
      </c>
      <c r="V53" s="28">
        <f t="shared" si="18"/>
        <v>0</v>
      </c>
      <c r="W53" s="28">
        <f t="shared" si="19"/>
        <v>794</v>
      </c>
      <c r="X53" s="28">
        <f t="shared" si="5"/>
        <v>0</v>
      </c>
      <c r="Y53" s="31">
        <f t="shared" si="11"/>
        <v>17300</v>
      </c>
      <c r="Z53" s="32">
        <f t="shared" si="12"/>
        <v>1188</v>
      </c>
      <c r="AA53" s="32">
        <f t="shared" si="13"/>
        <v>130</v>
      </c>
      <c r="AB53" s="21">
        <f t="shared" si="14"/>
        <v>1318</v>
      </c>
      <c r="AC53" s="21">
        <f t="shared" si="8"/>
        <v>15982</v>
      </c>
      <c r="AD53" s="21" t="s">
        <v>19</v>
      </c>
      <c r="AE53" s="46" t="s">
        <v>340</v>
      </c>
      <c r="AF53" s="46" t="s">
        <v>341</v>
      </c>
      <c r="AG53" s="33"/>
      <c r="AI53" s="67"/>
    </row>
    <row r="54" spans="1:35" s="23" customFormat="1" ht="30.75" customHeight="1">
      <c r="A54" s="24">
        <f t="shared" si="9"/>
        <v>44</v>
      </c>
      <c r="B54" s="56" t="s">
        <v>168</v>
      </c>
      <c r="C54" s="42" t="s">
        <v>169</v>
      </c>
      <c r="D54" s="42" t="s">
        <v>170</v>
      </c>
      <c r="E54" s="42" t="s">
        <v>42</v>
      </c>
      <c r="F54" s="46">
        <v>101168490750</v>
      </c>
      <c r="G54" s="42">
        <v>6927211176</v>
      </c>
      <c r="H54" s="43">
        <v>35910</v>
      </c>
      <c r="I54" s="42" t="s">
        <v>271</v>
      </c>
      <c r="J54" s="57">
        <v>9904</v>
      </c>
      <c r="K54" s="57">
        <v>6602</v>
      </c>
      <c r="L54" s="57">
        <v>0</v>
      </c>
      <c r="M54" s="57">
        <v>794</v>
      </c>
      <c r="N54" s="58">
        <f t="shared" si="10"/>
        <v>17300</v>
      </c>
      <c r="O54" s="57">
        <v>159</v>
      </c>
      <c r="P54" s="20">
        <v>25</v>
      </c>
      <c r="Q54" s="20">
        <v>4</v>
      </c>
      <c r="R54" s="20">
        <f t="shared" si="15"/>
        <v>29</v>
      </c>
      <c r="S54" s="20">
        <v>0</v>
      </c>
      <c r="T54" s="28">
        <f t="shared" si="16"/>
        <v>9574</v>
      </c>
      <c r="U54" s="28">
        <f t="shared" si="17"/>
        <v>6382</v>
      </c>
      <c r="V54" s="28">
        <f t="shared" si="18"/>
        <v>0</v>
      </c>
      <c r="W54" s="28">
        <f t="shared" si="19"/>
        <v>768</v>
      </c>
      <c r="X54" s="28">
        <f t="shared" si="5"/>
        <v>0</v>
      </c>
      <c r="Y54" s="31">
        <f t="shared" si="11"/>
        <v>16724</v>
      </c>
      <c r="Z54" s="32">
        <f t="shared" si="12"/>
        <v>1149</v>
      </c>
      <c r="AA54" s="32">
        <f t="shared" si="13"/>
        <v>126</v>
      </c>
      <c r="AB54" s="21">
        <f t="shared" si="14"/>
        <v>1275</v>
      </c>
      <c r="AC54" s="21">
        <f t="shared" si="8"/>
        <v>15449</v>
      </c>
      <c r="AD54" s="21" t="s">
        <v>405</v>
      </c>
      <c r="AE54" s="46" t="s">
        <v>342</v>
      </c>
      <c r="AF54" s="46" t="s">
        <v>343</v>
      </c>
      <c r="AG54" s="33"/>
      <c r="AI54" s="67"/>
    </row>
    <row r="55" spans="1:35" s="23" customFormat="1" ht="30.75" customHeight="1">
      <c r="A55" s="24">
        <f t="shared" si="9"/>
        <v>45</v>
      </c>
      <c r="B55" s="56" t="s">
        <v>171</v>
      </c>
      <c r="C55" s="42" t="s">
        <v>172</v>
      </c>
      <c r="D55" s="42" t="s">
        <v>173</v>
      </c>
      <c r="E55" s="42" t="s">
        <v>42</v>
      </c>
      <c r="F55" s="46">
        <v>101606373999</v>
      </c>
      <c r="G55" s="42">
        <v>6930144281</v>
      </c>
      <c r="H55" s="43">
        <v>36093</v>
      </c>
      <c r="I55" s="42" t="s">
        <v>271</v>
      </c>
      <c r="J55" s="57">
        <v>9904</v>
      </c>
      <c r="K55" s="57">
        <v>6602</v>
      </c>
      <c r="L55" s="57">
        <v>0</v>
      </c>
      <c r="M55" s="57">
        <v>794</v>
      </c>
      <c r="N55" s="58">
        <f t="shared" si="10"/>
        <v>17300</v>
      </c>
      <c r="O55" s="57">
        <v>159</v>
      </c>
      <c r="P55" s="20">
        <v>25</v>
      </c>
      <c r="Q55" s="20">
        <v>4</v>
      </c>
      <c r="R55" s="20">
        <f t="shared" si="15"/>
        <v>29</v>
      </c>
      <c r="S55" s="20">
        <v>0</v>
      </c>
      <c r="T55" s="28">
        <f t="shared" si="16"/>
        <v>9574</v>
      </c>
      <c r="U55" s="28">
        <f t="shared" si="17"/>
        <v>6382</v>
      </c>
      <c r="V55" s="28">
        <f t="shared" si="18"/>
        <v>0</v>
      </c>
      <c r="W55" s="28">
        <f t="shared" si="19"/>
        <v>768</v>
      </c>
      <c r="X55" s="28">
        <f t="shared" si="5"/>
        <v>0</v>
      </c>
      <c r="Y55" s="31">
        <f t="shared" si="11"/>
        <v>16724</v>
      </c>
      <c r="Z55" s="32">
        <f t="shared" si="12"/>
        <v>1149</v>
      </c>
      <c r="AA55" s="32">
        <f t="shared" si="13"/>
        <v>126</v>
      </c>
      <c r="AB55" s="21">
        <f t="shared" si="14"/>
        <v>1275</v>
      </c>
      <c r="AC55" s="21">
        <f t="shared" si="8"/>
        <v>15449</v>
      </c>
      <c r="AD55" s="21" t="s">
        <v>36</v>
      </c>
      <c r="AE55" s="61" t="s">
        <v>344</v>
      </c>
      <c r="AF55" s="48" t="s">
        <v>291</v>
      </c>
      <c r="AG55" s="33"/>
      <c r="AI55" s="67"/>
    </row>
    <row r="56" spans="1:35" s="23" customFormat="1" ht="30.75" customHeight="1">
      <c r="A56" s="24">
        <f t="shared" si="9"/>
        <v>46</v>
      </c>
      <c r="B56" s="56" t="s">
        <v>174</v>
      </c>
      <c r="C56" s="42" t="s">
        <v>175</v>
      </c>
      <c r="D56" s="42" t="s">
        <v>176</v>
      </c>
      <c r="E56" s="42" t="s">
        <v>42</v>
      </c>
      <c r="F56" s="46">
        <v>101213576025</v>
      </c>
      <c r="G56" s="42">
        <v>6927456355</v>
      </c>
      <c r="H56" s="43">
        <v>32813</v>
      </c>
      <c r="I56" s="42" t="s">
        <v>271</v>
      </c>
      <c r="J56" s="57">
        <v>9904</v>
      </c>
      <c r="K56" s="57">
        <v>6602</v>
      </c>
      <c r="L56" s="57">
        <v>0</v>
      </c>
      <c r="M56" s="57">
        <v>794</v>
      </c>
      <c r="N56" s="58">
        <f t="shared" si="10"/>
        <v>17300</v>
      </c>
      <c r="O56" s="57">
        <v>159</v>
      </c>
      <c r="P56" s="20">
        <v>26</v>
      </c>
      <c r="Q56" s="20">
        <v>4</v>
      </c>
      <c r="R56" s="20">
        <f t="shared" si="15"/>
        <v>30</v>
      </c>
      <c r="S56" s="20">
        <v>0</v>
      </c>
      <c r="T56" s="28">
        <f t="shared" si="16"/>
        <v>9904</v>
      </c>
      <c r="U56" s="28">
        <f t="shared" si="17"/>
        <v>6602</v>
      </c>
      <c r="V56" s="28">
        <f t="shared" si="18"/>
        <v>0</v>
      </c>
      <c r="W56" s="28">
        <f t="shared" si="19"/>
        <v>794</v>
      </c>
      <c r="X56" s="28">
        <f t="shared" si="5"/>
        <v>0</v>
      </c>
      <c r="Y56" s="31">
        <f t="shared" si="11"/>
        <v>17300</v>
      </c>
      <c r="Z56" s="32">
        <f t="shared" si="12"/>
        <v>1188</v>
      </c>
      <c r="AA56" s="32">
        <f t="shared" si="13"/>
        <v>130</v>
      </c>
      <c r="AB56" s="21">
        <f t="shared" si="14"/>
        <v>1318</v>
      </c>
      <c r="AC56" s="21">
        <f t="shared" si="8"/>
        <v>15982</v>
      </c>
      <c r="AD56" s="21" t="s">
        <v>36</v>
      </c>
      <c r="AE56" s="59" t="s">
        <v>345</v>
      </c>
      <c r="AF56" s="46" t="s">
        <v>291</v>
      </c>
      <c r="AG56" s="33"/>
      <c r="AI56" s="67"/>
    </row>
    <row r="57" spans="1:35" s="23" customFormat="1" ht="30.75" customHeight="1">
      <c r="A57" s="24">
        <f t="shared" si="9"/>
        <v>47</v>
      </c>
      <c r="B57" s="56" t="s">
        <v>177</v>
      </c>
      <c r="C57" s="42" t="s">
        <v>178</v>
      </c>
      <c r="D57" s="42" t="s">
        <v>179</v>
      </c>
      <c r="E57" s="42" t="s">
        <v>42</v>
      </c>
      <c r="F57" s="46">
        <v>100067748519</v>
      </c>
      <c r="G57" s="42">
        <v>6928600461</v>
      </c>
      <c r="H57" s="43">
        <v>35165</v>
      </c>
      <c r="I57" s="42" t="s">
        <v>271</v>
      </c>
      <c r="J57" s="57">
        <v>9904</v>
      </c>
      <c r="K57" s="57">
        <v>6602</v>
      </c>
      <c r="L57" s="57">
        <v>0</v>
      </c>
      <c r="M57" s="57">
        <v>794</v>
      </c>
      <c r="N57" s="58">
        <f t="shared" si="10"/>
        <v>17300</v>
      </c>
      <c r="O57" s="57">
        <v>159</v>
      </c>
      <c r="P57" s="20">
        <v>24</v>
      </c>
      <c r="Q57" s="20">
        <v>5</v>
      </c>
      <c r="R57" s="20">
        <f t="shared" si="15"/>
        <v>29</v>
      </c>
      <c r="S57" s="20">
        <v>0</v>
      </c>
      <c r="T57" s="28">
        <f t="shared" si="16"/>
        <v>9574</v>
      </c>
      <c r="U57" s="28">
        <f t="shared" si="17"/>
        <v>6382</v>
      </c>
      <c r="V57" s="28">
        <f t="shared" si="18"/>
        <v>0</v>
      </c>
      <c r="W57" s="28">
        <f t="shared" si="19"/>
        <v>768</v>
      </c>
      <c r="X57" s="28">
        <f t="shared" si="5"/>
        <v>0</v>
      </c>
      <c r="Y57" s="31">
        <f t="shared" si="11"/>
        <v>16724</v>
      </c>
      <c r="Z57" s="32">
        <f t="shared" si="12"/>
        <v>1149</v>
      </c>
      <c r="AA57" s="32">
        <f t="shared" si="13"/>
        <v>126</v>
      </c>
      <c r="AB57" s="21">
        <f t="shared" si="14"/>
        <v>1275</v>
      </c>
      <c r="AC57" s="21">
        <f t="shared" si="8"/>
        <v>15449</v>
      </c>
      <c r="AD57" s="21" t="s">
        <v>36</v>
      </c>
      <c r="AE57" s="59" t="s">
        <v>346</v>
      </c>
      <c r="AF57" s="46" t="s">
        <v>291</v>
      </c>
      <c r="AG57" s="33"/>
      <c r="AI57" s="67"/>
    </row>
    <row r="58" spans="1:35" s="23" customFormat="1" ht="30.75" customHeight="1">
      <c r="A58" s="24">
        <f t="shared" si="9"/>
        <v>48</v>
      </c>
      <c r="B58" s="56" t="s">
        <v>180</v>
      </c>
      <c r="C58" s="42" t="s">
        <v>181</v>
      </c>
      <c r="D58" s="42" t="s">
        <v>182</v>
      </c>
      <c r="E58" s="42" t="s">
        <v>42</v>
      </c>
      <c r="F58" s="46">
        <v>101685737921</v>
      </c>
      <c r="G58" s="42">
        <v>6931056479</v>
      </c>
      <c r="H58" s="43">
        <v>34768</v>
      </c>
      <c r="I58" s="42" t="s">
        <v>271</v>
      </c>
      <c r="J58" s="57">
        <v>9904</v>
      </c>
      <c r="K58" s="57">
        <v>6602</v>
      </c>
      <c r="L58" s="57">
        <v>0</v>
      </c>
      <c r="M58" s="57">
        <v>794</v>
      </c>
      <c r="N58" s="58">
        <f t="shared" si="10"/>
        <v>17300</v>
      </c>
      <c r="O58" s="57">
        <v>159</v>
      </c>
      <c r="P58" s="20">
        <v>25</v>
      </c>
      <c r="Q58" s="20">
        <v>5</v>
      </c>
      <c r="R58" s="20">
        <f t="shared" si="15"/>
        <v>30</v>
      </c>
      <c r="S58" s="20">
        <v>0</v>
      </c>
      <c r="T58" s="28">
        <f t="shared" si="16"/>
        <v>9904</v>
      </c>
      <c r="U58" s="28">
        <f t="shared" si="17"/>
        <v>6602</v>
      </c>
      <c r="V58" s="28">
        <f t="shared" si="18"/>
        <v>0</v>
      </c>
      <c r="W58" s="28">
        <f t="shared" si="19"/>
        <v>794</v>
      </c>
      <c r="X58" s="28">
        <f t="shared" si="5"/>
        <v>0</v>
      </c>
      <c r="Y58" s="31">
        <f t="shared" si="11"/>
        <v>17300</v>
      </c>
      <c r="Z58" s="32">
        <f t="shared" si="12"/>
        <v>1188</v>
      </c>
      <c r="AA58" s="32">
        <f t="shared" si="13"/>
        <v>130</v>
      </c>
      <c r="AB58" s="21">
        <f t="shared" si="14"/>
        <v>1318</v>
      </c>
      <c r="AC58" s="21">
        <f t="shared" si="8"/>
        <v>15982</v>
      </c>
      <c r="AD58" s="21" t="s">
        <v>36</v>
      </c>
      <c r="AE58" s="59" t="s">
        <v>347</v>
      </c>
      <c r="AF58" s="48" t="s">
        <v>291</v>
      </c>
      <c r="AG58" s="33"/>
      <c r="AI58" s="67"/>
    </row>
    <row r="59" spans="1:35" s="23" customFormat="1" ht="30.75" customHeight="1">
      <c r="A59" s="24">
        <f t="shared" si="9"/>
        <v>49</v>
      </c>
      <c r="B59" s="56" t="s">
        <v>183</v>
      </c>
      <c r="C59" s="42" t="s">
        <v>184</v>
      </c>
      <c r="D59" s="42" t="s">
        <v>185</v>
      </c>
      <c r="E59" s="42" t="s">
        <v>42</v>
      </c>
      <c r="F59" s="46">
        <v>101559063086</v>
      </c>
      <c r="G59" s="42">
        <v>6929850133</v>
      </c>
      <c r="H59" s="43">
        <v>36358</v>
      </c>
      <c r="I59" s="42" t="s">
        <v>271</v>
      </c>
      <c r="J59" s="57">
        <v>9904</v>
      </c>
      <c r="K59" s="57">
        <v>6602</v>
      </c>
      <c r="L59" s="57">
        <v>0</v>
      </c>
      <c r="M59" s="57">
        <v>794</v>
      </c>
      <c r="N59" s="58">
        <f t="shared" si="10"/>
        <v>17300</v>
      </c>
      <c r="O59" s="57">
        <v>159</v>
      </c>
      <c r="P59" s="20">
        <v>26</v>
      </c>
      <c r="Q59" s="20">
        <v>4</v>
      </c>
      <c r="R59" s="20">
        <f t="shared" si="15"/>
        <v>30</v>
      </c>
      <c r="S59" s="20">
        <v>0</v>
      </c>
      <c r="T59" s="28">
        <f t="shared" si="16"/>
        <v>9904</v>
      </c>
      <c r="U59" s="28">
        <f t="shared" si="17"/>
        <v>6602</v>
      </c>
      <c r="V59" s="28">
        <f t="shared" si="18"/>
        <v>0</v>
      </c>
      <c r="W59" s="28">
        <f t="shared" si="19"/>
        <v>794</v>
      </c>
      <c r="X59" s="28">
        <f t="shared" si="5"/>
        <v>0</v>
      </c>
      <c r="Y59" s="31">
        <f t="shared" si="11"/>
        <v>17300</v>
      </c>
      <c r="Z59" s="32">
        <f t="shared" si="12"/>
        <v>1188</v>
      </c>
      <c r="AA59" s="32">
        <f t="shared" si="13"/>
        <v>130</v>
      </c>
      <c r="AB59" s="21">
        <f t="shared" si="14"/>
        <v>1318</v>
      </c>
      <c r="AC59" s="21">
        <f t="shared" si="8"/>
        <v>15982</v>
      </c>
      <c r="AD59" s="21" t="s">
        <v>36</v>
      </c>
      <c r="AE59" s="47" t="s">
        <v>348</v>
      </c>
      <c r="AF59" s="48" t="s">
        <v>291</v>
      </c>
      <c r="AG59" s="33"/>
      <c r="AI59" s="67"/>
    </row>
    <row r="60" spans="1:35" s="23" customFormat="1" ht="30.75" customHeight="1">
      <c r="A60" s="24">
        <f t="shared" si="9"/>
        <v>50</v>
      </c>
      <c r="B60" s="56" t="s">
        <v>186</v>
      </c>
      <c r="C60" s="42" t="s">
        <v>187</v>
      </c>
      <c r="D60" s="42" t="s">
        <v>188</v>
      </c>
      <c r="E60" s="42" t="s">
        <v>42</v>
      </c>
      <c r="F60" s="46">
        <v>101141663028</v>
      </c>
      <c r="G60" s="42">
        <v>6927038253</v>
      </c>
      <c r="H60" s="43">
        <v>35503</v>
      </c>
      <c r="I60" s="42" t="s">
        <v>271</v>
      </c>
      <c r="J60" s="57">
        <v>9904</v>
      </c>
      <c r="K60" s="57">
        <v>6602</v>
      </c>
      <c r="L60" s="57">
        <v>0</v>
      </c>
      <c r="M60" s="57">
        <v>794</v>
      </c>
      <c r="N60" s="58">
        <f t="shared" si="10"/>
        <v>17300</v>
      </c>
      <c r="O60" s="57">
        <v>159</v>
      </c>
      <c r="P60" s="20">
        <v>19</v>
      </c>
      <c r="Q60" s="20">
        <v>3</v>
      </c>
      <c r="R60" s="20">
        <f t="shared" si="15"/>
        <v>22</v>
      </c>
      <c r="S60" s="20">
        <v>0</v>
      </c>
      <c r="T60" s="28">
        <f t="shared" si="16"/>
        <v>7263</v>
      </c>
      <c r="U60" s="28">
        <f t="shared" si="17"/>
        <v>4841</v>
      </c>
      <c r="V60" s="28">
        <f t="shared" si="18"/>
        <v>0</v>
      </c>
      <c r="W60" s="28">
        <f t="shared" si="19"/>
        <v>582</v>
      </c>
      <c r="X60" s="28">
        <f t="shared" si="5"/>
        <v>0</v>
      </c>
      <c r="Y60" s="31">
        <f t="shared" si="11"/>
        <v>12686</v>
      </c>
      <c r="Z60" s="32">
        <f t="shared" si="12"/>
        <v>872</v>
      </c>
      <c r="AA60" s="32">
        <f t="shared" si="13"/>
        <v>96</v>
      </c>
      <c r="AB60" s="21">
        <f t="shared" si="14"/>
        <v>968</v>
      </c>
      <c r="AC60" s="21">
        <f t="shared" si="8"/>
        <v>11718</v>
      </c>
      <c r="AD60" s="21" t="s">
        <v>36</v>
      </c>
      <c r="AE60" s="59" t="s">
        <v>349</v>
      </c>
      <c r="AF60" s="46" t="s">
        <v>291</v>
      </c>
      <c r="AG60" s="33"/>
      <c r="AI60" s="67"/>
    </row>
    <row r="61" spans="1:35" s="23" customFormat="1" ht="30.75" customHeight="1">
      <c r="A61" s="24">
        <f t="shared" si="9"/>
        <v>51</v>
      </c>
      <c r="B61" s="56" t="s">
        <v>189</v>
      </c>
      <c r="C61" s="42" t="s">
        <v>190</v>
      </c>
      <c r="D61" s="42" t="s">
        <v>191</v>
      </c>
      <c r="E61" s="42" t="s">
        <v>42</v>
      </c>
      <c r="F61" s="46">
        <v>101141662787</v>
      </c>
      <c r="G61" s="42">
        <v>6927038323</v>
      </c>
      <c r="H61" s="43">
        <v>32279</v>
      </c>
      <c r="I61" s="42" t="s">
        <v>271</v>
      </c>
      <c r="J61" s="57">
        <v>9904</v>
      </c>
      <c r="K61" s="57">
        <v>6602</v>
      </c>
      <c r="L61" s="57">
        <v>0</v>
      </c>
      <c r="M61" s="57">
        <v>794</v>
      </c>
      <c r="N61" s="58">
        <f t="shared" si="10"/>
        <v>17300</v>
      </c>
      <c r="O61" s="57">
        <v>159</v>
      </c>
      <c r="P61" s="20">
        <v>24</v>
      </c>
      <c r="Q61" s="20">
        <v>4</v>
      </c>
      <c r="R61" s="20">
        <f t="shared" si="15"/>
        <v>28</v>
      </c>
      <c r="S61" s="20">
        <v>0</v>
      </c>
      <c r="T61" s="28">
        <f t="shared" si="16"/>
        <v>9244</v>
      </c>
      <c r="U61" s="28">
        <f t="shared" si="17"/>
        <v>6162</v>
      </c>
      <c r="V61" s="28">
        <f t="shared" si="18"/>
        <v>0</v>
      </c>
      <c r="W61" s="28">
        <f t="shared" si="19"/>
        <v>741</v>
      </c>
      <c r="X61" s="28">
        <f t="shared" si="5"/>
        <v>0</v>
      </c>
      <c r="Y61" s="31">
        <f t="shared" si="11"/>
        <v>16147</v>
      </c>
      <c r="Z61" s="32">
        <f t="shared" si="12"/>
        <v>1109</v>
      </c>
      <c r="AA61" s="32">
        <f t="shared" si="13"/>
        <v>122</v>
      </c>
      <c r="AB61" s="21">
        <f t="shared" si="14"/>
        <v>1231</v>
      </c>
      <c r="AC61" s="21">
        <f t="shared" si="8"/>
        <v>14916</v>
      </c>
      <c r="AD61" s="21" t="s">
        <v>405</v>
      </c>
      <c r="AE61" s="55">
        <v>10090786682</v>
      </c>
      <c r="AF61" s="55" t="s">
        <v>291</v>
      </c>
      <c r="AG61" s="33"/>
      <c r="AI61" s="67"/>
    </row>
    <row r="62" spans="1:35" s="23" customFormat="1" ht="30.75" customHeight="1">
      <c r="A62" s="24">
        <f t="shared" si="9"/>
        <v>52</v>
      </c>
      <c r="B62" s="56" t="s">
        <v>192</v>
      </c>
      <c r="C62" s="42" t="s">
        <v>125</v>
      </c>
      <c r="D62" s="42" t="s">
        <v>193</v>
      </c>
      <c r="E62" s="42" t="s">
        <v>42</v>
      </c>
      <c r="F62" s="46">
        <v>101559063093</v>
      </c>
      <c r="G62" s="42">
        <v>6929849947</v>
      </c>
      <c r="H62" s="43">
        <v>35827</v>
      </c>
      <c r="I62" s="42" t="s">
        <v>271</v>
      </c>
      <c r="J62" s="57">
        <v>9904</v>
      </c>
      <c r="K62" s="57">
        <v>6602</v>
      </c>
      <c r="L62" s="57">
        <v>0</v>
      </c>
      <c r="M62" s="57">
        <v>794</v>
      </c>
      <c r="N62" s="58">
        <f t="shared" si="10"/>
        <v>17300</v>
      </c>
      <c r="O62" s="57">
        <v>159</v>
      </c>
      <c r="P62" s="20">
        <v>21</v>
      </c>
      <c r="Q62" s="20">
        <v>4</v>
      </c>
      <c r="R62" s="20">
        <f t="shared" si="15"/>
        <v>25</v>
      </c>
      <c r="S62" s="20">
        <v>0</v>
      </c>
      <c r="T62" s="28">
        <f t="shared" si="16"/>
        <v>8253</v>
      </c>
      <c r="U62" s="28">
        <f t="shared" si="17"/>
        <v>5502</v>
      </c>
      <c r="V62" s="28">
        <f t="shared" si="18"/>
        <v>0</v>
      </c>
      <c r="W62" s="28">
        <f t="shared" si="19"/>
        <v>662</v>
      </c>
      <c r="X62" s="28">
        <f t="shared" si="5"/>
        <v>0</v>
      </c>
      <c r="Y62" s="31">
        <f t="shared" si="11"/>
        <v>14417</v>
      </c>
      <c r="Z62" s="32">
        <f t="shared" si="12"/>
        <v>990</v>
      </c>
      <c r="AA62" s="32">
        <f t="shared" si="13"/>
        <v>109</v>
      </c>
      <c r="AB62" s="21">
        <f t="shared" si="14"/>
        <v>1099</v>
      </c>
      <c r="AC62" s="21">
        <f t="shared" si="8"/>
        <v>13318</v>
      </c>
      <c r="AD62" s="21" t="s">
        <v>36</v>
      </c>
      <c r="AE62" s="59" t="s">
        <v>350</v>
      </c>
      <c r="AF62" s="46" t="s">
        <v>291</v>
      </c>
      <c r="AG62" s="33"/>
      <c r="AI62" s="67"/>
    </row>
    <row r="63" spans="1:35" s="23" customFormat="1" ht="30.75" customHeight="1">
      <c r="A63" s="24">
        <f t="shared" si="9"/>
        <v>53</v>
      </c>
      <c r="B63" s="56" t="s">
        <v>194</v>
      </c>
      <c r="C63" s="42" t="s">
        <v>195</v>
      </c>
      <c r="D63" s="42" t="s">
        <v>196</v>
      </c>
      <c r="E63" s="42" t="s">
        <v>42</v>
      </c>
      <c r="F63" s="46">
        <v>101583489134</v>
      </c>
      <c r="G63" s="42">
        <v>6930062625</v>
      </c>
      <c r="H63" s="43">
        <v>36588</v>
      </c>
      <c r="I63" s="42" t="s">
        <v>271</v>
      </c>
      <c r="J63" s="57">
        <v>9904</v>
      </c>
      <c r="K63" s="57">
        <v>6602</v>
      </c>
      <c r="L63" s="57">
        <v>0</v>
      </c>
      <c r="M63" s="57">
        <v>794</v>
      </c>
      <c r="N63" s="58">
        <f t="shared" si="10"/>
        <v>17300</v>
      </c>
      <c r="O63" s="57">
        <v>159</v>
      </c>
      <c r="P63" s="20">
        <v>25</v>
      </c>
      <c r="Q63" s="20">
        <v>4</v>
      </c>
      <c r="R63" s="20">
        <f t="shared" si="15"/>
        <v>29</v>
      </c>
      <c r="S63" s="20">
        <v>0</v>
      </c>
      <c r="T63" s="28">
        <f t="shared" si="16"/>
        <v>9574</v>
      </c>
      <c r="U63" s="28">
        <f t="shared" si="17"/>
        <v>6382</v>
      </c>
      <c r="V63" s="28">
        <f t="shared" si="18"/>
        <v>0</v>
      </c>
      <c r="W63" s="28">
        <f t="shared" si="19"/>
        <v>768</v>
      </c>
      <c r="X63" s="28">
        <f t="shared" si="5"/>
        <v>0</v>
      </c>
      <c r="Y63" s="31">
        <f t="shared" si="11"/>
        <v>16724</v>
      </c>
      <c r="Z63" s="32">
        <f t="shared" si="12"/>
        <v>1149</v>
      </c>
      <c r="AA63" s="32">
        <f t="shared" si="13"/>
        <v>126</v>
      </c>
      <c r="AB63" s="21">
        <f t="shared" si="14"/>
        <v>1275</v>
      </c>
      <c r="AC63" s="21">
        <f t="shared" si="8"/>
        <v>15449</v>
      </c>
      <c r="AD63" s="21" t="s">
        <v>406</v>
      </c>
      <c r="AE63" s="46" t="s">
        <v>351</v>
      </c>
      <c r="AF63" s="46" t="s">
        <v>304</v>
      </c>
      <c r="AG63" s="33"/>
      <c r="AI63" s="67"/>
    </row>
    <row r="64" spans="1:35" s="23" customFormat="1" ht="30.75" customHeight="1">
      <c r="A64" s="24">
        <f t="shared" si="9"/>
        <v>54</v>
      </c>
      <c r="B64" s="56" t="s">
        <v>200</v>
      </c>
      <c r="C64" s="42" t="s">
        <v>201</v>
      </c>
      <c r="D64" s="42" t="s">
        <v>202</v>
      </c>
      <c r="E64" s="42" t="s">
        <v>42</v>
      </c>
      <c r="F64" s="46">
        <v>101141663085</v>
      </c>
      <c r="G64" s="42">
        <v>6927038198</v>
      </c>
      <c r="H64" s="43">
        <v>34335</v>
      </c>
      <c r="I64" s="42" t="s">
        <v>271</v>
      </c>
      <c r="J64" s="57">
        <v>9904</v>
      </c>
      <c r="K64" s="57">
        <v>6602</v>
      </c>
      <c r="L64" s="57">
        <v>0</v>
      </c>
      <c r="M64" s="57">
        <v>794</v>
      </c>
      <c r="N64" s="58">
        <f t="shared" si="10"/>
        <v>17300</v>
      </c>
      <c r="O64" s="57">
        <v>159</v>
      </c>
      <c r="P64" s="20">
        <v>25</v>
      </c>
      <c r="Q64" s="20">
        <v>5</v>
      </c>
      <c r="R64" s="20">
        <f t="shared" si="15"/>
        <v>30</v>
      </c>
      <c r="S64" s="20">
        <v>0</v>
      </c>
      <c r="T64" s="28">
        <f t="shared" si="16"/>
        <v>9904</v>
      </c>
      <c r="U64" s="28">
        <f t="shared" si="17"/>
        <v>6602</v>
      </c>
      <c r="V64" s="28">
        <f t="shared" si="18"/>
        <v>0</v>
      </c>
      <c r="W64" s="28">
        <f t="shared" si="19"/>
        <v>794</v>
      </c>
      <c r="X64" s="28">
        <f t="shared" si="5"/>
        <v>0</v>
      </c>
      <c r="Y64" s="31">
        <f t="shared" si="11"/>
        <v>17300</v>
      </c>
      <c r="Z64" s="32">
        <f t="shared" si="12"/>
        <v>1188</v>
      </c>
      <c r="AA64" s="32">
        <f t="shared" si="13"/>
        <v>130</v>
      </c>
      <c r="AB64" s="21">
        <f t="shared" si="14"/>
        <v>1318</v>
      </c>
      <c r="AC64" s="21">
        <f t="shared" si="8"/>
        <v>15982</v>
      </c>
      <c r="AD64" s="21" t="s">
        <v>36</v>
      </c>
      <c r="AE64" s="59" t="s">
        <v>354</v>
      </c>
      <c r="AF64" s="46" t="s">
        <v>291</v>
      </c>
      <c r="AG64" s="33"/>
      <c r="AI64" s="67"/>
    </row>
    <row r="65" spans="1:35" s="23" customFormat="1" ht="30.75" customHeight="1">
      <c r="A65" s="24">
        <f t="shared" si="9"/>
        <v>55</v>
      </c>
      <c r="B65" s="56" t="s">
        <v>203</v>
      </c>
      <c r="C65" s="42" t="s">
        <v>204</v>
      </c>
      <c r="D65" s="42" t="s">
        <v>205</v>
      </c>
      <c r="E65" s="42" t="s">
        <v>42</v>
      </c>
      <c r="F65" s="46">
        <v>101559063525</v>
      </c>
      <c r="G65" s="42">
        <v>6929850073</v>
      </c>
      <c r="H65" s="43">
        <v>35890</v>
      </c>
      <c r="I65" s="42" t="s">
        <v>271</v>
      </c>
      <c r="J65" s="57">
        <v>9904</v>
      </c>
      <c r="K65" s="57">
        <v>6602</v>
      </c>
      <c r="L65" s="57">
        <v>0</v>
      </c>
      <c r="M65" s="57">
        <v>794</v>
      </c>
      <c r="N65" s="58">
        <f t="shared" si="10"/>
        <v>17300</v>
      </c>
      <c r="O65" s="57">
        <v>159</v>
      </c>
      <c r="P65" s="20">
        <v>24</v>
      </c>
      <c r="Q65" s="20">
        <v>5</v>
      </c>
      <c r="R65" s="20">
        <f t="shared" si="15"/>
        <v>29</v>
      </c>
      <c r="S65" s="20">
        <v>0</v>
      </c>
      <c r="T65" s="28">
        <f t="shared" si="16"/>
        <v>9574</v>
      </c>
      <c r="U65" s="28">
        <f t="shared" si="17"/>
        <v>6382</v>
      </c>
      <c r="V65" s="28">
        <f t="shared" si="18"/>
        <v>0</v>
      </c>
      <c r="W65" s="28">
        <f t="shared" si="19"/>
        <v>768</v>
      </c>
      <c r="X65" s="28">
        <f t="shared" si="5"/>
        <v>0</v>
      </c>
      <c r="Y65" s="31">
        <f t="shared" si="11"/>
        <v>16724</v>
      </c>
      <c r="Z65" s="32">
        <f t="shared" si="12"/>
        <v>1149</v>
      </c>
      <c r="AA65" s="32">
        <f t="shared" si="13"/>
        <v>126</v>
      </c>
      <c r="AB65" s="21">
        <f t="shared" si="14"/>
        <v>1275</v>
      </c>
      <c r="AC65" s="21">
        <f t="shared" si="8"/>
        <v>15449</v>
      </c>
      <c r="AD65" s="21" t="s">
        <v>36</v>
      </c>
      <c r="AE65" s="47" t="s">
        <v>355</v>
      </c>
      <c r="AF65" s="48" t="s">
        <v>291</v>
      </c>
      <c r="AG65" s="33"/>
      <c r="AI65" s="67"/>
    </row>
    <row r="66" spans="1:35" s="23" customFormat="1" ht="30.75" customHeight="1">
      <c r="A66" s="24">
        <f t="shared" si="9"/>
        <v>56</v>
      </c>
      <c r="B66" s="56" t="s">
        <v>206</v>
      </c>
      <c r="C66" s="42" t="s">
        <v>207</v>
      </c>
      <c r="D66" s="42" t="s">
        <v>208</v>
      </c>
      <c r="E66" s="42" t="s">
        <v>42</v>
      </c>
      <c r="F66" s="46">
        <v>101643404799</v>
      </c>
      <c r="G66" s="42">
        <v>6930403178</v>
      </c>
      <c r="H66" s="43">
        <v>34425</v>
      </c>
      <c r="I66" s="42" t="s">
        <v>271</v>
      </c>
      <c r="J66" s="57">
        <v>9904</v>
      </c>
      <c r="K66" s="57">
        <v>6602</v>
      </c>
      <c r="L66" s="57">
        <v>0</v>
      </c>
      <c r="M66" s="57">
        <v>794</v>
      </c>
      <c r="N66" s="58">
        <f t="shared" si="10"/>
        <v>17300</v>
      </c>
      <c r="O66" s="57">
        <v>159</v>
      </c>
      <c r="P66" s="20">
        <v>23</v>
      </c>
      <c r="Q66" s="20">
        <v>4</v>
      </c>
      <c r="R66" s="20">
        <f t="shared" si="15"/>
        <v>27</v>
      </c>
      <c r="S66" s="20">
        <v>0</v>
      </c>
      <c r="T66" s="28">
        <f t="shared" si="16"/>
        <v>8914</v>
      </c>
      <c r="U66" s="28">
        <f t="shared" si="17"/>
        <v>5942</v>
      </c>
      <c r="V66" s="28">
        <f t="shared" si="18"/>
        <v>0</v>
      </c>
      <c r="W66" s="28">
        <f t="shared" si="19"/>
        <v>715</v>
      </c>
      <c r="X66" s="28">
        <f t="shared" si="5"/>
        <v>0</v>
      </c>
      <c r="Y66" s="31">
        <f t="shared" si="11"/>
        <v>15571</v>
      </c>
      <c r="Z66" s="32">
        <f t="shared" si="12"/>
        <v>1070</v>
      </c>
      <c r="AA66" s="32">
        <f t="shared" si="13"/>
        <v>117</v>
      </c>
      <c r="AB66" s="21">
        <f t="shared" si="14"/>
        <v>1187</v>
      </c>
      <c r="AC66" s="21">
        <f t="shared" si="8"/>
        <v>14384</v>
      </c>
      <c r="AD66" s="21" t="s">
        <v>36</v>
      </c>
      <c r="AE66" s="59" t="s">
        <v>356</v>
      </c>
      <c r="AF66" s="46" t="s">
        <v>291</v>
      </c>
      <c r="AG66" s="33"/>
      <c r="AI66" s="67"/>
    </row>
    <row r="67" spans="1:35" s="23" customFormat="1" ht="30.75" customHeight="1">
      <c r="A67" s="24">
        <f t="shared" si="9"/>
        <v>57</v>
      </c>
      <c r="B67" s="56" t="s">
        <v>209</v>
      </c>
      <c r="C67" s="42" t="s">
        <v>210</v>
      </c>
      <c r="D67" s="42" t="s">
        <v>211</v>
      </c>
      <c r="E67" s="42" t="s">
        <v>42</v>
      </c>
      <c r="F67" s="46">
        <v>101606374008</v>
      </c>
      <c r="G67" s="42">
        <v>6930527600</v>
      </c>
      <c r="H67" s="43">
        <v>31392</v>
      </c>
      <c r="I67" s="42" t="s">
        <v>271</v>
      </c>
      <c r="J67" s="57">
        <v>9904</v>
      </c>
      <c r="K67" s="57">
        <v>6602</v>
      </c>
      <c r="L67" s="57">
        <v>0</v>
      </c>
      <c r="M67" s="57">
        <v>794</v>
      </c>
      <c r="N67" s="58">
        <f t="shared" si="10"/>
        <v>17300</v>
      </c>
      <c r="O67" s="57">
        <v>159</v>
      </c>
      <c r="P67" s="20">
        <v>26</v>
      </c>
      <c r="Q67" s="20">
        <v>4</v>
      </c>
      <c r="R67" s="20">
        <f t="shared" si="15"/>
        <v>30</v>
      </c>
      <c r="S67" s="20">
        <v>0</v>
      </c>
      <c r="T67" s="28">
        <f t="shared" si="16"/>
        <v>9904</v>
      </c>
      <c r="U67" s="28">
        <f t="shared" si="17"/>
        <v>6602</v>
      </c>
      <c r="V67" s="28">
        <f t="shared" si="18"/>
        <v>0</v>
      </c>
      <c r="W67" s="28">
        <f t="shared" si="19"/>
        <v>794</v>
      </c>
      <c r="X67" s="28">
        <f t="shared" si="5"/>
        <v>0</v>
      </c>
      <c r="Y67" s="31">
        <f t="shared" si="11"/>
        <v>17300</v>
      </c>
      <c r="Z67" s="32">
        <f t="shared" si="12"/>
        <v>1188</v>
      </c>
      <c r="AA67" s="32">
        <f t="shared" si="13"/>
        <v>130</v>
      </c>
      <c r="AB67" s="21">
        <f t="shared" si="14"/>
        <v>1318</v>
      </c>
      <c r="AC67" s="21">
        <f t="shared" si="8"/>
        <v>15982</v>
      </c>
      <c r="AD67" s="21" t="s">
        <v>407</v>
      </c>
      <c r="AE67" s="55">
        <v>10096199203</v>
      </c>
      <c r="AF67" s="55" t="s">
        <v>326</v>
      </c>
      <c r="AG67" s="33"/>
      <c r="AI67" s="67"/>
    </row>
    <row r="68" spans="1:35" s="23" customFormat="1" ht="30.75" customHeight="1">
      <c r="A68" s="24">
        <f t="shared" si="9"/>
        <v>58</v>
      </c>
      <c r="B68" s="56" t="s">
        <v>212</v>
      </c>
      <c r="C68" s="42" t="s">
        <v>213</v>
      </c>
      <c r="D68" s="42" t="s">
        <v>214</v>
      </c>
      <c r="E68" s="42" t="s">
        <v>42</v>
      </c>
      <c r="F68" s="46">
        <v>101188945944</v>
      </c>
      <c r="G68" s="42">
        <v>6931143763</v>
      </c>
      <c r="H68" s="43">
        <v>35562</v>
      </c>
      <c r="I68" s="42" t="s">
        <v>271</v>
      </c>
      <c r="J68" s="57">
        <v>9904</v>
      </c>
      <c r="K68" s="57">
        <v>6602</v>
      </c>
      <c r="L68" s="57">
        <v>0</v>
      </c>
      <c r="M68" s="57">
        <v>794</v>
      </c>
      <c r="N68" s="58">
        <f t="shared" si="10"/>
        <v>17300</v>
      </c>
      <c r="O68" s="57">
        <v>159</v>
      </c>
      <c r="P68" s="20">
        <v>23</v>
      </c>
      <c r="Q68" s="20">
        <v>3</v>
      </c>
      <c r="R68" s="20">
        <f t="shared" si="15"/>
        <v>26</v>
      </c>
      <c r="S68" s="20">
        <v>0</v>
      </c>
      <c r="T68" s="28">
        <f t="shared" si="16"/>
        <v>8583</v>
      </c>
      <c r="U68" s="28">
        <f t="shared" si="17"/>
        <v>5722</v>
      </c>
      <c r="V68" s="28">
        <f t="shared" si="18"/>
        <v>0</v>
      </c>
      <c r="W68" s="28">
        <f t="shared" si="19"/>
        <v>688</v>
      </c>
      <c r="X68" s="28">
        <f t="shared" si="5"/>
        <v>0</v>
      </c>
      <c r="Y68" s="31">
        <f t="shared" si="11"/>
        <v>14993</v>
      </c>
      <c r="Z68" s="32">
        <f t="shared" si="12"/>
        <v>1030</v>
      </c>
      <c r="AA68" s="32">
        <f t="shared" si="13"/>
        <v>113</v>
      </c>
      <c r="AB68" s="21">
        <f t="shared" si="14"/>
        <v>1143</v>
      </c>
      <c r="AC68" s="21">
        <f t="shared" si="8"/>
        <v>13850</v>
      </c>
      <c r="AD68" s="21" t="s">
        <v>36</v>
      </c>
      <c r="AE68" s="47" t="s">
        <v>357</v>
      </c>
      <c r="AF68" s="48" t="s">
        <v>291</v>
      </c>
      <c r="AG68" s="33"/>
      <c r="AI68" s="67"/>
    </row>
    <row r="69" spans="1:35" s="23" customFormat="1" ht="30.75" customHeight="1">
      <c r="A69" s="24">
        <f t="shared" si="9"/>
        <v>59</v>
      </c>
      <c r="B69" s="56" t="s">
        <v>221</v>
      </c>
      <c r="C69" s="42" t="s">
        <v>222</v>
      </c>
      <c r="D69" s="42" t="s">
        <v>223</v>
      </c>
      <c r="E69" s="42" t="s">
        <v>42</v>
      </c>
      <c r="F69" s="45">
        <v>101141663426</v>
      </c>
      <c r="G69" s="42">
        <v>6927037729</v>
      </c>
      <c r="H69" s="43">
        <v>30317</v>
      </c>
      <c r="I69" s="42" t="s">
        <v>271</v>
      </c>
      <c r="J69" s="57">
        <v>9904</v>
      </c>
      <c r="K69" s="57">
        <v>6602</v>
      </c>
      <c r="L69" s="57">
        <v>0</v>
      </c>
      <c r="M69" s="57">
        <v>794</v>
      </c>
      <c r="N69" s="58">
        <f t="shared" si="10"/>
        <v>17300</v>
      </c>
      <c r="O69" s="57">
        <v>159</v>
      </c>
      <c r="P69" s="20">
        <v>26</v>
      </c>
      <c r="Q69" s="20">
        <v>4</v>
      </c>
      <c r="R69" s="20">
        <f t="shared" ref="R69:R89" si="20">P69+Q69</f>
        <v>30</v>
      </c>
      <c r="S69" s="20">
        <v>0</v>
      </c>
      <c r="T69" s="28">
        <f t="shared" si="16"/>
        <v>9904</v>
      </c>
      <c r="U69" s="28">
        <f t="shared" si="17"/>
        <v>6602</v>
      </c>
      <c r="V69" s="28">
        <f t="shared" si="18"/>
        <v>0</v>
      </c>
      <c r="W69" s="28">
        <f t="shared" si="19"/>
        <v>794</v>
      </c>
      <c r="X69" s="28">
        <f t="shared" si="5"/>
        <v>0</v>
      </c>
      <c r="Y69" s="31">
        <f t="shared" si="11"/>
        <v>17300</v>
      </c>
      <c r="Z69" s="32">
        <f t="shared" si="12"/>
        <v>1188</v>
      </c>
      <c r="AA69" s="32">
        <f t="shared" si="13"/>
        <v>130</v>
      </c>
      <c r="AB69" s="21">
        <f t="shared" si="14"/>
        <v>1318</v>
      </c>
      <c r="AC69" s="21">
        <f t="shared" si="8"/>
        <v>15982</v>
      </c>
      <c r="AD69" s="21" t="s">
        <v>405</v>
      </c>
      <c r="AE69" s="46" t="s">
        <v>362</v>
      </c>
      <c r="AF69" s="46" t="s">
        <v>363</v>
      </c>
      <c r="AG69" s="33"/>
      <c r="AI69" s="67"/>
    </row>
    <row r="70" spans="1:35" s="23" customFormat="1" ht="30.75" customHeight="1">
      <c r="A70" s="24">
        <f t="shared" si="9"/>
        <v>60</v>
      </c>
      <c r="B70" s="56" t="s">
        <v>224</v>
      </c>
      <c r="C70" s="42" t="s">
        <v>225</v>
      </c>
      <c r="D70" s="42" t="s">
        <v>226</v>
      </c>
      <c r="E70" s="42" t="s">
        <v>42</v>
      </c>
      <c r="F70" s="46">
        <v>101136729316</v>
      </c>
      <c r="G70" s="42">
        <v>1116085100</v>
      </c>
      <c r="H70" s="43">
        <v>32143</v>
      </c>
      <c r="I70" s="42" t="s">
        <v>271</v>
      </c>
      <c r="J70" s="57">
        <v>9904</v>
      </c>
      <c r="K70" s="57">
        <v>6602</v>
      </c>
      <c r="L70" s="57">
        <v>0</v>
      </c>
      <c r="M70" s="57">
        <v>794</v>
      </c>
      <c r="N70" s="58">
        <f t="shared" ref="N70:N89" si="21">+J70+K70+L70+M70</f>
        <v>17300</v>
      </c>
      <c r="O70" s="57">
        <v>159</v>
      </c>
      <c r="P70" s="20">
        <v>25</v>
      </c>
      <c r="Q70" s="20">
        <v>4</v>
      </c>
      <c r="R70" s="20">
        <f t="shared" si="20"/>
        <v>29</v>
      </c>
      <c r="S70" s="20">
        <v>0</v>
      </c>
      <c r="T70" s="28">
        <f t="shared" ref="T70:T89" si="22">ROUND(J70/$D$4*R70,0)</f>
        <v>9574</v>
      </c>
      <c r="U70" s="28">
        <f t="shared" ref="U70:U89" si="23">ROUND(K70/$D$4*R70,0)</f>
        <v>6382</v>
      </c>
      <c r="V70" s="28">
        <f t="shared" ref="V70:V89" si="24">L70/$D$4*R70</f>
        <v>0</v>
      </c>
      <c r="W70" s="28">
        <f t="shared" ref="W70:W89" si="25">ROUND(M70/$D$4*R70,0)</f>
        <v>768</v>
      </c>
      <c r="X70" s="28">
        <f t="shared" ref="X70:X89" si="26">ROUND(O70*S70,0)</f>
        <v>0</v>
      </c>
      <c r="Y70" s="31">
        <f t="shared" si="11"/>
        <v>16724</v>
      </c>
      <c r="Z70" s="32">
        <f t="shared" si="12"/>
        <v>1149</v>
      </c>
      <c r="AA70" s="32">
        <f t="shared" si="13"/>
        <v>126</v>
      </c>
      <c r="AB70" s="21">
        <f t="shared" si="14"/>
        <v>1275</v>
      </c>
      <c r="AC70" s="21">
        <f t="shared" ref="AC70:AC89" si="27">Y70-AB70</f>
        <v>15449</v>
      </c>
      <c r="AD70" s="21" t="s">
        <v>409</v>
      </c>
      <c r="AE70" s="46" t="s">
        <v>364</v>
      </c>
      <c r="AF70" s="46" t="s">
        <v>365</v>
      </c>
      <c r="AG70" s="33"/>
      <c r="AI70" s="67"/>
    </row>
    <row r="71" spans="1:35" s="23" customFormat="1" ht="30.75" customHeight="1">
      <c r="A71" s="24">
        <f t="shared" si="9"/>
        <v>61</v>
      </c>
      <c r="B71" s="56" t="s">
        <v>227</v>
      </c>
      <c r="C71" s="42" t="s">
        <v>228</v>
      </c>
      <c r="D71" s="42" t="s">
        <v>229</v>
      </c>
      <c r="E71" s="42" t="s">
        <v>42</v>
      </c>
      <c r="F71" s="46">
        <v>101844153090</v>
      </c>
      <c r="G71" s="42">
        <v>1116083148</v>
      </c>
      <c r="H71" s="43">
        <v>34653</v>
      </c>
      <c r="I71" s="42" t="s">
        <v>271</v>
      </c>
      <c r="J71" s="57">
        <v>9904</v>
      </c>
      <c r="K71" s="57">
        <v>6602</v>
      </c>
      <c r="L71" s="57">
        <v>0</v>
      </c>
      <c r="M71" s="57">
        <v>794</v>
      </c>
      <c r="N71" s="58">
        <f t="shared" si="21"/>
        <v>17300</v>
      </c>
      <c r="O71" s="57">
        <v>159</v>
      </c>
      <c r="P71" s="20">
        <v>25</v>
      </c>
      <c r="Q71" s="20">
        <v>4</v>
      </c>
      <c r="R71" s="20">
        <f t="shared" si="20"/>
        <v>29</v>
      </c>
      <c r="S71" s="20">
        <v>0</v>
      </c>
      <c r="T71" s="28">
        <f t="shared" si="22"/>
        <v>9574</v>
      </c>
      <c r="U71" s="28">
        <f t="shared" si="23"/>
        <v>6382</v>
      </c>
      <c r="V71" s="28">
        <f t="shared" si="24"/>
        <v>0</v>
      </c>
      <c r="W71" s="28">
        <f t="shared" si="25"/>
        <v>768</v>
      </c>
      <c r="X71" s="28">
        <f t="shared" si="26"/>
        <v>0</v>
      </c>
      <c r="Y71" s="31">
        <f t="shared" ref="Y71:Y84" si="28">+T71+U71+V71+W71+X71</f>
        <v>16724</v>
      </c>
      <c r="Z71" s="32">
        <f t="shared" ref="Z71:Z84" si="29">+ROUND(T71*12%,0)</f>
        <v>1149</v>
      </c>
      <c r="AA71" s="32">
        <f t="shared" ref="AA71:AA89" si="30">+CEILING(Y71*0.75%,1)</f>
        <v>126</v>
      </c>
      <c r="AB71" s="21">
        <f t="shared" ref="AB71:AB89" si="31">+AA71+Z71</f>
        <v>1275</v>
      </c>
      <c r="AC71" s="21">
        <f t="shared" si="27"/>
        <v>15449</v>
      </c>
      <c r="AD71" s="22" t="s">
        <v>36</v>
      </c>
      <c r="AE71" s="59" t="s">
        <v>366</v>
      </c>
      <c r="AF71" s="46" t="s">
        <v>291</v>
      </c>
      <c r="AG71" s="33"/>
      <c r="AI71" s="67"/>
    </row>
    <row r="72" spans="1:35" s="23" customFormat="1" ht="30.75" customHeight="1">
      <c r="A72" s="24">
        <f t="shared" si="9"/>
        <v>62</v>
      </c>
      <c r="B72" s="56" t="s">
        <v>230</v>
      </c>
      <c r="C72" s="42" t="s">
        <v>231</v>
      </c>
      <c r="D72" s="42" t="s">
        <v>232</v>
      </c>
      <c r="E72" s="42" t="s">
        <v>42</v>
      </c>
      <c r="F72" s="46">
        <v>101844153100</v>
      </c>
      <c r="G72" s="42">
        <v>1116083154</v>
      </c>
      <c r="H72" s="43">
        <v>37366</v>
      </c>
      <c r="I72" s="42" t="s">
        <v>271</v>
      </c>
      <c r="J72" s="57">
        <v>9904</v>
      </c>
      <c r="K72" s="57">
        <v>6602</v>
      </c>
      <c r="L72" s="57">
        <v>0</v>
      </c>
      <c r="M72" s="57">
        <v>794</v>
      </c>
      <c r="N72" s="58">
        <f t="shared" si="21"/>
        <v>17300</v>
      </c>
      <c r="O72" s="57">
        <v>159</v>
      </c>
      <c r="P72" s="20">
        <v>15</v>
      </c>
      <c r="Q72" s="20">
        <v>4</v>
      </c>
      <c r="R72" s="20">
        <f t="shared" si="20"/>
        <v>19</v>
      </c>
      <c r="S72" s="20">
        <v>0</v>
      </c>
      <c r="T72" s="28">
        <f t="shared" si="22"/>
        <v>6273</v>
      </c>
      <c r="U72" s="28">
        <f t="shared" si="23"/>
        <v>4181</v>
      </c>
      <c r="V72" s="28">
        <f t="shared" si="24"/>
        <v>0</v>
      </c>
      <c r="W72" s="28">
        <f t="shared" si="25"/>
        <v>503</v>
      </c>
      <c r="X72" s="28">
        <f t="shared" si="26"/>
        <v>0</v>
      </c>
      <c r="Y72" s="31">
        <f t="shared" si="28"/>
        <v>10957</v>
      </c>
      <c r="Z72" s="32">
        <f t="shared" si="29"/>
        <v>753</v>
      </c>
      <c r="AA72" s="32">
        <f t="shared" si="30"/>
        <v>83</v>
      </c>
      <c r="AB72" s="21">
        <f t="shared" si="31"/>
        <v>836</v>
      </c>
      <c r="AC72" s="21">
        <f t="shared" si="27"/>
        <v>10121</v>
      </c>
      <c r="AD72" s="25" t="s">
        <v>403</v>
      </c>
      <c r="AE72" s="46">
        <v>3972360727</v>
      </c>
      <c r="AF72" s="46" t="s">
        <v>367</v>
      </c>
      <c r="AG72" s="33"/>
      <c r="AI72" s="67"/>
    </row>
    <row r="73" spans="1:35" s="23" customFormat="1" ht="30.75" customHeight="1">
      <c r="A73" s="24">
        <f t="shared" si="9"/>
        <v>63</v>
      </c>
      <c r="B73" s="56" t="s">
        <v>233</v>
      </c>
      <c r="C73" s="42" t="s">
        <v>234</v>
      </c>
      <c r="D73" s="42" t="s">
        <v>235</v>
      </c>
      <c r="E73" s="42" t="s">
        <v>42</v>
      </c>
      <c r="F73" s="46">
        <v>101698588813</v>
      </c>
      <c r="G73" s="42">
        <v>1116085079</v>
      </c>
      <c r="H73" s="43">
        <v>35797</v>
      </c>
      <c r="I73" s="42" t="s">
        <v>271</v>
      </c>
      <c r="J73" s="57">
        <v>9904</v>
      </c>
      <c r="K73" s="57">
        <v>6602</v>
      </c>
      <c r="L73" s="57">
        <v>0</v>
      </c>
      <c r="M73" s="57">
        <v>794</v>
      </c>
      <c r="N73" s="58">
        <f t="shared" si="21"/>
        <v>17300</v>
      </c>
      <c r="O73" s="57">
        <v>159</v>
      </c>
      <c r="P73" s="20">
        <v>24</v>
      </c>
      <c r="Q73" s="20">
        <v>4</v>
      </c>
      <c r="R73" s="20">
        <f t="shared" si="20"/>
        <v>28</v>
      </c>
      <c r="S73" s="20">
        <v>0</v>
      </c>
      <c r="T73" s="28">
        <f t="shared" si="22"/>
        <v>9244</v>
      </c>
      <c r="U73" s="28">
        <f t="shared" si="23"/>
        <v>6162</v>
      </c>
      <c r="V73" s="28">
        <f t="shared" si="24"/>
        <v>0</v>
      </c>
      <c r="W73" s="28">
        <f t="shared" si="25"/>
        <v>741</v>
      </c>
      <c r="X73" s="28">
        <f t="shared" si="26"/>
        <v>0</v>
      </c>
      <c r="Y73" s="31">
        <f t="shared" si="28"/>
        <v>16147</v>
      </c>
      <c r="Z73" s="32">
        <f t="shared" si="29"/>
        <v>1109</v>
      </c>
      <c r="AA73" s="32">
        <f t="shared" si="30"/>
        <v>122</v>
      </c>
      <c r="AB73" s="21">
        <f t="shared" si="31"/>
        <v>1231</v>
      </c>
      <c r="AC73" s="21">
        <f t="shared" si="27"/>
        <v>14916</v>
      </c>
      <c r="AD73" s="22" t="s">
        <v>36</v>
      </c>
      <c r="AE73" s="46">
        <v>10087132192</v>
      </c>
      <c r="AF73" s="46" t="s">
        <v>326</v>
      </c>
      <c r="AG73" s="33"/>
      <c r="AI73" s="67"/>
    </row>
    <row r="74" spans="1:35" s="23" customFormat="1" ht="30.75" customHeight="1">
      <c r="A74" s="24">
        <f t="shared" si="9"/>
        <v>64</v>
      </c>
      <c r="B74" s="56" t="s">
        <v>236</v>
      </c>
      <c r="C74" s="42" t="s">
        <v>237</v>
      </c>
      <c r="D74" s="42" t="s">
        <v>238</v>
      </c>
      <c r="E74" s="42" t="s">
        <v>42</v>
      </c>
      <c r="F74" s="46">
        <v>101844153061</v>
      </c>
      <c r="G74" s="42">
        <v>1116083168</v>
      </c>
      <c r="H74" s="43">
        <v>36258</v>
      </c>
      <c r="I74" s="42" t="s">
        <v>271</v>
      </c>
      <c r="J74" s="57">
        <v>9904</v>
      </c>
      <c r="K74" s="57">
        <v>6602</v>
      </c>
      <c r="L74" s="57">
        <v>0</v>
      </c>
      <c r="M74" s="57">
        <v>794</v>
      </c>
      <c r="N74" s="58">
        <f t="shared" si="21"/>
        <v>17300</v>
      </c>
      <c r="O74" s="57">
        <v>159</v>
      </c>
      <c r="P74" s="20">
        <v>25</v>
      </c>
      <c r="Q74" s="20">
        <v>4</v>
      </c>
      <c r="R74" s="20">
        <f t="shared" si="20"/>
        <v>29</v>
      </c>
      <c r="S74" s="20">
        <v>0</v>
      </c>
      <c r="T74" s="28">
        <f t="shared" si="22"/>
        <v>9574</v>
      </c>
      <c r="U74" s="28">
        <f t="shared" si="23"/>
        <v>6382</v>
      </c>
      <c r="V74" s="28">
        <f t="shared" si="24"/>
        <v>0</v>
      </c>
      <c r="W74" s="28">
        <f t="shared" si="25"/>
        <v>768</v>
      </c>
      <c r="X74" s="28">
        <f t="shared" si="26"/>
        <v>0</v>
      </c>
      <c r="Y74" s="31">
        <f t="shared" si="28"/>
        <v>16724</v>
      </c>
      <c r="Z74" s="32">
        <f t="shared" si="29"/>
        <v>1149</v>
      </c>
      <c r="AA74" s="32">
        <f t="shared" si="30"/>
        <v>126</v>
      </c>
      <c r="AB74" s="21">
        <f t="shared" si="31"/>
        <v>1275</v>
      </c>
      <c r="AC74" s="21">
        <f t="shared" si="27"/>
        <v>15449</v>
      </c>
      <c r="AD74" s="22" t="s">
        <v>36</v>
      </c>
      <c r="AE74" s="47" t="s">
        <v>368</v>
      </c>
      <c r="AF74" s="48" t="s">
        <v>291</v>
      </c>
      <c r="AG74" s="33"/>
      <c r="AI74" s="67"/>
    </row>
    <row r="75" spans="1:35" s="23" customFormat="1" ht="30.75" customHeight="1">
      <c r="A75" s="24">
        <f t="shared" si="9"/>
        <v>65</v>
      </c>
      <c r="B75" s="56" t="s">
        <v>239</v>
      </c>
      <c r="C75" s="42" t="s">
        <v>240</v>
      </c>
      <c r="D75" s="42" t="s">
        <v>146</v>
      </c>
      <c r="E75" s="42" t="s">
        <v>42</v>
      </c>
      <c r="F75" s="46">
        <v>101245453410</v>
      </c>
      <c r="G75" s="42">
        <v>6927551110</v>
      </c>
      <c r="H75" s="43" t="s">
        <v>283</v>
      </c>
      <c r="I75" s="42" t="s">
        <v>271</v>
      </c>
      <c r="J75" s="57">
        <v>9904</v>
      </c>
      <c r="K75" s="57">
        <v>6602</v>
      </c>
      <c r="L75" s="57">
        <v>0</v>
      </c>
      <c r="M75" s="57">
        <v>794</v>
      </c>
      <c r="N75" s="58">
        <f t="shared" si="21"/>
        <v>17300</v>
      </c>
      <c r="O75" s="57">
        <v>159</v>
      </c>
      <c r="P75" s="20">
        <v>24</v>
      </c>
      <c r="Q75" s="20">
        <v>4</v>
      </c>
      <c r="R75" s="20">
        <f t="shared" si="20"/>
        <v>28</v>
      </c>
      <c r="S75" s="20">
        <v>0</v>
      </c>
      <c r="T75" s="28">
        <f t="shared" si="22"/>
        <v>9244</v>
      </c>
      <c r="U75" s="28">
        <f t="shared" si="23"/>
        <v>6162</v>
      </c>
      <c r="V75" s="28">
        <f t="shared" si="24"/>
        <v>0</v>
      </c>
      <c r="W75" s="28">
        <f t="shared" si="25"/>
        <v>741</v>
      </c>
      <c r="X75" s="28">
        <f t="shared" si="26"/>
        <v>0</v>
      </c>
      <c r="Y75" s="31">
        <f t="shared" si="28"/>
        <v>16147</v>
      </c>
      <c r="Z75" s="32">
        <f t="shared" si="29"/>
        <v>1109</v>
      </c>
      <c r="AA75" s="32">
        <f t="shared" si="30"/>
        <v>122</v>
      </c>
      <c r="AB75" s="21">
        <f t="shared" si="31"/>
        <v>1231</v>
      </c>
      <c r="AC75" s="21">
        <f t="shared" si="27"/>
        <v>14916</v>
      </c>
      <c r="AD75" s="22" t="s">
        <v>36</v>
      </c>
      <c r="AE75" s="60" t="s">
        <v>369</v>
      </c>
      <c r="AF75" s="48" t="s">
        <v>291</v>
      </c>
      <c r="AG75" s="33"/>
      <c r="AI75" s="67"/>
    </row>
    <row r="76" spans="1:35" s="23" customFormat="1" ht="30.75" customHeight="1">
      <c r="A76" s="24">
        <f t="shared" ref="A76:A89" si="32">A75+1</f>
        <v>66</v>
      </c>
      <c r="B76" s="56" t="s">
        <v>241</v>
      </c>
      <c r="C76" s="42" t="s">
        <v>242</v>
      </c>
      <c r="D76" s="42" t="s">
        <v>243</v>
      </c>
      <c r="E76" s="42" t="s">
        <v>42</v>
      </c>
      <c r="F76" s="46">
        <v>101275611817</v>
      </c>
      <c r="G76" s="42">
        <v>6927803092</v>
      </c>
      <c r="H76" s="43">
        <v>35979</v>
      </c>
      <c r="I76" s="42" t="s">
        <v>271</v>
      </c>
      <c r="J76" s="57">
        <v>9904</v>
      </c>
      <c r="K76" s="57">
        <v>6602</v>
      </c>
      <c r="L76" s="57">
        <v>0</v>
      </c>
      <c r="M76" s="57">
        <v>794</v>
      </c>
      <c r="N76" s="58">
        <f t="shared" si="21"/>
        <v>17300</v>
      </c>
      <c r="O76" s="57">
        <v>159</v>
      </c>
      <c r="P76" s="20">
        <v>25</v>
      </c>
      <c r="Q76" s="20">
        <v>4</v>
      </c>
      <c r="R76" s="20">
        <f t="shared" si="20"/>
        <v>29</v>
      </c>
      <c r="S76" s="20">
        <v>0</v>
      </c>
      <c r="T76" s="28">
        <f t="shared" si="22"/>
        <v>9574</v>
      </c>
      <c r="U76" s="28">
        <f t="shared" si="23"/>
        <v>6382</v>
      </c>
      <c r="V76" s="28">
        <f t="shared" si="24"/>
        <v>0</v>
      </c>
      <c r="W76" s="28">
        <f t="shared" si="25"/>
        <v>768</v>
      </c>
      <c r="X76" s="28">
        <f t="shared" si="26"/>
        <v>0</v>
      </c>
      <c r="Y76" s="31">
        <f t="shared" si="28"/>
        <v>16724</v>
      </c>
      <c r="Z76" s="32">
        <f t="shared" si="29"/>
        <v>1149</v>
      </c>
      <c r="AA76" s="32">
        <f t="shared" si="30"/>
        <v>126</v>
      </c>
      <c r="AB76" s="21">
        <f t="shared" si="31"/>
        <v>1275</v>
      </c>
      <c r="AC76" s="21">
        <f t="shared" si="27"/>
        <v>15449</v>
      </c>
      <c r="AD76" s="22" t="s">
        <v>36</v>
      </c>
      <c r="AE76" s="47" t="s">
        <v>370</v>
      </c>
      <c r="AF76" s="48" t="s">
        <v>291</v>
      </c>
      <c r="AG76" s="33"/>
      <c r="AI76" s="67"/>
    </row>
    <row r="77" spans="1:35" s="23" customFormat="1" ht="30.75" customHeight="1">
      <c r="A77" s="24">
        <f t="shared" si="32"/>
        <v>67</v>
      </c>
      <c r="B77" s="56" t="s">
        <v>244</v>
      </c>
      <c r="C77" s="42" t="s">
        <v>245</v>
      </c>
      <c r="D77" s="42" t="s">
        <v>246</v>
      </c>
      <c r="E77" s="42" t="s">
        <v>42</v>
      </c>
      <c r="F77" s="46">
        <v>100694323390</v>
      </c>
      <c r="G77" s="42">
        <v>1116083182</v>
      </c>
      <c r="H77" s="43" t="s">
        <v>284</v>
      </c>
      <c r="I77" s="42" t="s">
        <v>271</v>
      </c>
      <c r="J77" s="57">
        <v>9904</v>
      </c>
      <c r="K77" s="57">
        <v>6602</v>
      </c>
      <c r="L77" s="57">
        <v>0</v>
      </c>
      <c r="M77" s="57">
        <v>794</v>
      </c>
      <c r="N77" s="58">
        <f t="shared" si="21"/>
        <v>17300</v>
      </c>
      <c r="O77" s="57">
        <v>159</v>
      </c>
      <c r="P77" s="20">
        <v>25</v>
      </c>
      <c r="Q77" s="20">
        <v>5</v>
      </c>
      <c r="R77" s="20">
        <f t="shared" si="20"/>
        <v>30</v>
      </c>
      <c r="S77" s="20">
        <v>0</v>
      </c>
      <c r="T77" s="28">
        <f t="shared" si="22"/>
        <v>9904</v>
      </c>
      <c r="U77" s="28">
        <f t="shared" si="23"/>
        <v>6602</v>
      </c>
      <c r="V77" s="28">
        <f t="shared" si="24"/>
        <v>0</v>
      </c>
      <c r="W77" s="28">
        <f t="shared" si="25"/>
        <v>794</v>
      </c>
      <c r="X77" s="28">
        <f t="shared" si="26"/>
        <v>0</v>
      </c>
      <c r="Y77" s="31">
        <f t="shared" si="28"/>
        <v>17300</v>
      </c>
      <c r="Z77" s="32">
        <f t="shared" si="29"/>
        <v>1188</v>
      </c>
      <c r="AA77" s="32">
        <f t="shared" si="30"/>
        <v>130</v>
      </c>
      <c r="AB77" s="21">
        <f t="shared" si="31"/>
        <v>1318</v>
      </c>
      <c r="AC77" s="21">
        <f t="shared" si="27"/>
        <v>15982</v>
      </c>
      <c r="AD77" s="22" t="s">
        <v>36</v>
      </c>
      <c r="AE77" s="59" t="s">
        <v>371</v>
      </c>
      <c r="AF77" s="46" t="s">
        <v>291</v>
      </c>
      <c r="AG77" s="33"/>
      <c r="AI77" s="67"/>
    </row>
    <row r="78" spans="1:35" s="23" customFormat="1" ht="30.75" customHeight="1">
      <c r="A78" s="24">
        <f t="shared" si="32"/>
        <v>68</v>
      </c>
      <c r="B78" s="56" t="s">
        <v>247</v>
      </c>
      <c r="C78" s="42" t="s">
        <v>248</v>
      </c>
      <c r="D78" s="42" t="s">
        <v>249</v>
      </c>
      <c r="E78" s="42" t="s">
        <v>42</v>
      </c>
      <c r="F78" s="46">
        <v>101600432021</v>
      </c>
      <c r="G78" s="42">
        <v>1116083194</v>
      </c>
      <c r="H78" s="62" t="s">
        <v>285</v>
      </c>
      <c r="I78" s="42" t="s">
        <v>271</v>
      </c>
      <c r="J78" s="57">
        <v>9904</v>
      </c>
      <c r="K78" s="57">
        <v>6602</v>
      </c>
      <c r="L78" s="57">
        <v>0</v>
      </c>
      <c r="M78" s="57">
        <v>794</v>
      </c>
      <c r="N78" s="58">
        <f t="shared" si="21"/>
        <v>17300</v>
      </c>
      <c r="O78" s="57">
        <v>159</v>
      </c>
      <c r="P78" s="20">
        <v>23</v>
      </c>
      <c r="Q78" s="20">
        <v>5</v>
      </c>
      <c r="R78" s="20">
        <f t="shared" si="20"/>
        <v>28</v>
      </c>
      <c r="S78" s="20">
        <v>0</v>
      </c>
      <c r="T78" s="28">
        <f t="shared" si="22"/>
        <v>9244</v>
      </c>
      <c r="U78" s="28">
        <f t="shared" si="23"/>
        <v>6162</v>
      </c>
      <c r="V78" s="28">
        <f t="shared" si="24"/>
        <v>0</v>
      </c>
      <c r="W78" s="28">
        <f t="shared" si="25"/>
        <v>741</v>
      </c>
      <c r="X78" s="28">
        <f t="shared" si="26"/>
        <v>0</v>
      </c>
      <c r="Y78" s="31">
        <f t="shared" si="28"/>
        <v>16147</v>
      </c>
      <c r="Z78" s="32">
        <f t="shared" si="29"/>
        <v>1109</v>
      </c>
      <c r="AA78" s="32">
        <f t="shared" si="30"/>
        <v>122</v>
      </c>
      <c r="AB78" s="21">
        <f t="shared" si="31"/>
        <v>1231</v>
      </c>
      <c r="AC78" s="21">
        <f t="shared" si="27"/>
        <v>14916</v>
      </c>
      <c r="AD78" s="22" t="s">
        <v>36</v>
      </c>
      <c r="AE78" s="61" t="s">
        <v>372</v>
      </c>
      <c r="AF78" s="48" t="s">
        <v>291</v>
      </c>
      <c r="AG78" s="33"/>
      <c r="AI78" s="67"/>
    </row>
    <row r="79" spans="1:35" s="23" customFormat="1" ht="30.75" customHeight="1">
      <c r="A79" s="24">
        <f t="shared" si="32"/>
        <v>69</v>
      </c>
      <c r="B79" s="56" t="s">
        <v>250</v>
      </c>
      <c r="C79" s="42" t="s">
        <v>251</v>
      </c>
      <c r="D79" s="42" t="s">
        <v>252</v>
      </c>
      <c r="E79" s="42" t="s">
        <v>42</v>
      </c>
      <c r="F79" s="46">
        <v>101597342009</v>
      </c>
      <c r="G79" s="42">
        <v>6930780283</v>
      </c>
      <c r="H79" s="43" t="s">
        <v>286</v>
      </c>
      <c r="I79" s="42" t="s">
        <v>271</v>
      </c>
      <c r="J79" s="57">
        <v>9904</v>
      </c>
      <c r="K79" s="57">
        <v>6602</v>
      </c>
      <c r="L79" s="57">
        <v>0</v>
      </c>
      <c r="M79" s="57">
        <v>794</v>
      </c>
      <c r="N79" s="58">
        <f t="shared" si="21"/>
        <v>17300</v>
      </c>
      <c r="O79" s="57">
        <v>159</v>
      </c>
      <c r="P79" s="20">
        <v>25</v>
      </c>
      <c r="Q79" s="20">
        <v>4</v>
      </c>
      <c r="R79" s="20">
        <f t="shared" si="20"/>
        <v>29</v>
      </c>
      <c r="S79" s="20">
        <v>0</v>
      </c>
      <c r="T79" s="28">
        <f t="shared" si="22"/>
        <v>9574</v>
      </c>
      <c r="U79" s="28">
        <f t="shared" si="23"/>
        <v>6382</v>
      </c>
      <c r="V79" s="28">
        <f t="shared" si="24"/>
        <v>0</v>
      </c>
      <c r="W79" s="28">
        <f t="shared" si="25"/>
        <v>768</v>
      </c>
      <c r="X79" s="28">
        <f t="shared" si="26"/>
        <v>0</v>
      </c>
      <c r="Y79" s="31">
        <f t="shared" si="28"/>
        <v>16724</v>
      </c>
      <c r="Z79" s="32">
        <f t="shared" si="29"/>
        <v>1149</v>
      </c>
      <c r="AA79" s="32">
        <f t="shared" si="30"/>
        <v>126</v>
      </c>
      <c r="AB79" s="21">
        <f t="shared" si="31"/>
        <v>1275</v>
      </c>
      <c r="AC79" s="21">
        <f t="shared" si="27"/>
        <v>15449</v>
      </c>
      <c r="AD79" s="22" t="s">
        <v>36</v>
      </c>
      <c r="AE79" s="47" t="s">
        <v>373</v>
      </c>
      <c r="AF79" s="48" t="s">
        <v>291</v>
      </c>
      <c r="AG79" s="33"/>
      <c r="AI79" s="67"/>
    </row>
    <row r="80" spans="1:35" s="23" customFormat="1" ht="30.75" customHeight="1">
      <c r="A80" s="24">
        <f t="shared" si="32"/>
        <v>70</v>
      </c>
      <c r="B80" s="56" t="s">
        <v>253</v>
      </c>
      <c r="C80" s="42" t="s">
        <v>254</v>
      </c>
      <c r="D80" s="42" t="s">
        <v>255</v>
      </c>
      <c r="E80" s="42" t="s">
        <v>42</v>
      </c>
      <c r="F80" s="46">
        <v>101844153074</v>
      </c>
      <c r="G80" s="42">
        <v>1116085016</v>
      </c>
      <c r="H80" s="43" t="s">
        <v>287</v>
      </c>
      <c r="I80" s="42" t="s">
        <v>271</v>
      </c>
      <c r="J80" s="57">
        <v>9904</v>
      </c>
      <c r="K80" s="57">
        <v>6602</v>
      </c>
      <c r="L80" s="57">
        <v>0</v>
      </c>
      <c r="M80" s="57">
        <v>794</v>
      </c>
      <c r="N80" s="58">
        <f t="shared" si="21"/>
        <v>17300</v>
      </c>
      <c r="O80" s="57">
        <v>159</v>
      </c>
      <c r="P80" s="20">
        <v>26</v>
      </c>
      <c r="Q80" s="20">
        <v>4</v>
      </c>
      <c r="R80" s="20">
        <f t="shared" si="20"/>
        <v>30</v>
      </c>
      <c r="S80" s="20">
        <v>0</v>
      </c>
      <c r="T80" s="28">
        <f t="shared" si="22"/>
        <v>9904</v>
      </c>
      <c r="U80" s="28">
        <f t="shared" si="23"/>
        <v>6602</v>
      </c>
      <c r="V80" s="28">
        <f t="shared" si="24"/>
        <v>0</v>
      </c>
      <c r="W80" s="28">
        <f t="shared" si="25"/>
        <v>794</v>
      </c>
      <c r="X80" s="28">
        <f t="shared" si="26"/>
        <v>0</v>
      </c>
      <c r="Y80" s="31">
        <f t="shared" si="28"/>
        <v>17300</v>
      </c>
      <c r="Z80" s="32">
        <f t="shared" si="29"/>
        <v>1188</v>
      </c>
      <c r="AA80" s="32">
        <f t="shared" si="30"/>
        <v>130</v>
      </c>
      <c r="AB80" s="21">
        <f t="shared" si="31"/>
        <v>1318</v>
      </c>
      <c r="AC80" s="21">
        <f t="shared" si="27"/>
        <v>15982</v>
      </c>
      <c r="AD80" s="38"/>
      <c r="AE80" s="55">
        <v>10090785601</v>
      </c>
      <c r="AF80" s="55" t="s">
        <v>291</v>
      </c>
      <c r="AG80" s="33"/>
      <c r="AI80" s="67"/>
    </row>
    <row r="81" spans="1:35" s="23" customFormat="1" ht="30.75" customHeight="1">
      <c r="A81" s="24">
        <f t="shared" si="32"/>
        <v>71</v>
      </c>
      <c r="B81" s="56" t="s">
        <v>256</v>
      </c>
      <c r="C81" s="42" t="s">
        <v>257</v>
      </c>
      <c r="D81" s="42" t="s">
        <v>258</v>
      </c>
      <c r="E81" s="42" t="s">
        <v>42</v>
      </c>
      <c r="F81" s="46">
        <v>101826796007</v>
      </c>
      <c r="G81" s="42">
        <v>1116085009</v>
      </c>
      <c r="H81" s="43">
        <v>35339</v>
      </c>
      <c r="I81" s="42" t="s">
        <v>271</v>
      </c>
      <c r="J81" s="57">
        <v>9904</v>
      </c>
      <c r="K81" s="57">
        <v>6602</v>
      </c>
      <c r="L81" s="57">
        <v>0</v>
      </c>
      <c r="M81" s="57">
        <v>794</v>
      </c>
      <c r="N81" s="58">
        <f t="shared" si="21"/>
        <v>17300</v>
      </c>
      <c r="O81" s="57">
        <v>159</v>
      </c>
      <c r="P81" s="20">
        <v>25</v>
      </c>
      <c r="Q81" s="20">
        <v>4</v>
      </c>
      <c r="R81" s="20">
        <f t="shared" si="20"/>
        <v>29</v>
      </c>
      <c r="S81" s="20">
        <v>0</v>
      </c>
      <c r="T81" s="28">
        <f t="shared" si="22"/>
        <v>9574</v>
      </c>
      <c r="U81" s="28">
        <f t="shared" si="23"/>
        <v>6382</v>
      </c>
      <c r="V81" s="28">
        <f t="shared" si="24"/>
        <v>0</v>
      </c>
      <c r="W81" s="28">
        <f t="shared" si="25"/>
        <v>768</v>
      </c>
      <c r="X81" s="28">
        <f t="shared" si="26"/>
        <v>0</v>
      </c>
      <c r="Y81" s="31">
        <f t="shared" si="28"/>
        <v>16724</v>
      </c>
      <c r="Z81" s="32">
        <f t="shared" si="29"/>
        <v>1149</v>
      </c>
      <c r="AA81" s="32">
        <f t="shared" si="30"/>
        <v>126</v>
      </c>
      <c r="AB81" s="21">
        <f t="shared" si="31"/>
        <v>1275</v>
      </c>
      <c r="AC81" s="21">
        <f t="shared" si="27"/>
        <v>15449</v>
      </c>
      <c r="AD81" s="22" t="s">
        <v>36</v>
      </c>
      <c r="AE81" s="60" t="s">
        <v>374</v>
      </c>
      <c r="AF81" s="42" t="s">
        <v>314</v>
      </c>
      <c r="AG81" s="33"/>
      <c r="AI81" s="67"/>
    </row>
    <row r="82" spans="1:35" s="23" customFormat="1" ht="30.75" customHeight="1">
      <c r="A82" s="24">
        <f t="shared" si="32"/>
        <v>72</v>
      </c>
      <c r="B82" s="40" t="s">
        <v>259</v>
      </c>
      <c r="C82" s="41" t="s">
        <v>260</v>
      </c>
      <c r="D82" s="41" t="s">
        <v>261</v>
      </c>
      <c r="E82" s="42" t="s">
        <v>42</v>
      </c>
      <c r="F82" s="45">
        <v>101413913099</v>
      </c>
      <c r="G82" s="41">
        <v>1116084882</v>
      </c>
      <c r="H82" s="44" t="s">
        <v>288</v>
      </c>
      <c r="I82" s="42" t="s">
        <v>271</v>
      </c>
      <c r="J82" s="57">
        <v>9904</v>
      </c>
      <c r="K82" s="57">
        <v>6602</v>
      </c>
      <c r="L82" s="57">
        <v>0</v>
      </c>
      <c r="M82" s="57">
        <v>794</v>
      </c>
      <c r="N82" s="58">
        <f t="shared" si="21"/>
        <v>17300</v>
      </c>
      <c r="O82" s="57">
        <v>159</v>
      </c>
      <c r="P82" s="20">
        <v>24</v>
      </c>
      <c r="Q82" s="20">
        <v>4</v>
      </c>
      <c r="R82" s="20">
        <f t="shared" si="20"/>
        <v>28</v>
      </c>
      <c r="S82" s="20">
        <v>0</v>
      </c>
      <c r="T82" s="28">
        <f t="shared" si="22"/>
        <v>9244</v>
      </c>
      <c r="U82" s="28">
        <f t="shared" si="23"/>
        <v>6162</v>
      </c>
      <c r="V82" s="28">
        <f t="shared" si="24"/>
        <v>0</v>
      </c>
      <c r="W82" s="28">
        <f t="shared" si="25"/>
        <v>741</v>
      </c>
      <c r="X82" s="28">
        <f t="shared" si="26"/>
        <v>0</v>
      </c>
      <c r="Y82" s="31">
        <f t="shared" si="28"/>
        <v>16147</v>
      </c>
      <c r="Z82" s="32">
        <f t="shared" si="29"/>
        <v>1109</v>
      </c>
      <c r="AA82" s="32">
        <f t="shared" si="30"/>
        <v>122</v>
      </c>
      <c r="AB82" s="21">
        <f t="shared" si="31"/>
        <v>1231</v>
      </c>
      <c r="AC82" s="21">
        <f t="shared" si="27"/>
        <v>14916</v>
      </c>
      <c r="AD82" s="22" t="s">
        <v>36</v>
      </c>
      <c r="AE82" s="47" t="s">
        <v>375</v>
      </c>
      <c r="AF82" s="48" t="s">
        <v>291</v>
      </c>
      <c r="AG82" s="33"/>
      <c r="AI82" s="67"/>
    </row>
    <row r="83" spans="1:35" s="23" customFormat="1" ht="30.75" customHeight="1">
      <c r="A83" s="24">
        <f t="shared" si="32"/>
        <v>73</v>
      </c>
      <c r="B83" s="40" t="s">
        <v>262</v>
      </c>
      <c r="C83" s="42" t="s">
        <v>263</v>
      </c>
      <c r="D83" s="42" t="s">
        <v>264</v>
      </c>
      <c r="E83" s="42" t="s">
        <v>42</v>
      </c>
      <c r="F83" s="46">
        <v>100969334279</v>
      </c>
      <c r="G83" s="42">
        <v>1116091110</v>
      </c>
      <c r="H83" s="43">
        <v>31660</v>
      </c>
      <c r="I83" s="43" t="s">
        <v>272</v>
      </c>
      <c r="J83" s="57">
        <v>9904</v>
      </c>
      <c r="K83" s="57">
        <v>6602</v>
      </c>
      <c r="L83" s="57">
        <v>0</v>
      </c>
      <c r="M83" s="57">
        <v>794</v>
      </c>
      <c r="N83" s="58">
        <f t="shared" si="21"/>
        <v>17300</v>
      </c>
      <c r="O83" s="57">
        <v>159</v>
      </c>
      <c r="P83" s="20">
        <v>12</v>
      </c>
      <c r="Q83" s="20">
        <v>2</v>
      </c>
      <c r="R83" s="20">
        <f t="shared" si="20"/>
        <v>14</v>
      </c>
      <c r="S83" s="20">
        <v>0</v>
      </c>
      <c r="T83" s="28">
        <f t="shared" si="22"/>
        <v>4622</v>
      </c>
      <c r="U83" s="28">
        <f t="shared" si="23"/>
        <v>3081</v>
      </c>
      <c r="V83" s="28">
        <f t="shared" si="24"/>
        <v>0</v>
      </c>
      <c r="W83" s="28">
        <f t="shared" si="25"/>
        <v>371</v>
      </c>
      <c r="X83" s="28">
        <f t="shared" si="26"/>
        <v>0</v>
      </c>
      <c r="Y83" s="31">
        <f t="shared" si="28"/>
        <v>8074</v>
      </c>
      <c r="Z83" s="32">
        <f t="shared" si="29"/>
        <v>555</v>
      </c>
      <c r="AA83" s="32">
        <f t="shared" si="30"/>
        <v>61</v>
      </c>
      <c r="AB83" s="21">
        <f t="shared" si="31"/>
        <v>616</v>
      </c>
      <c r="AC83" s="21">
        <f t="shared" si="27"/>
        <v>7458</v>
      </c>
      <c r="AD83" s="22" t="s">
        <v>405</v>
      </c>
      <c r="AE83" s="59" t="s">
        <v>376</v>
      </c>
      <c r="AF83" s="59" t="s">
        <v>377</v>
      </c>
      <c r="AG83" s="33"/>
      <c r="AI83" s="67"/>
    </row>
    <row r="84" spans="1:35" s="23" customFormat="1" ht="30.75" customHeight="1">
      <c r="A84" s="24">
        <f t="shared" si="32"/>
        <v>74</v>
      </c>
      <c r="B84" s="40" t="s">
        <v>265</v>
      </c>
      <c r="C84" s="42" t="s">
        <v>266</v>
      </c>
      <c r="D84" s="42" t="s">
        <v>267</v>
      </c>
      <c r="E84" s="42" t="s">
        <v>42</v>
      </c>
      <c r="F84" s="46">
        <v>101844153088</v>
      </c>
      <c r="G84" s="42">
        <v>1116091119</v>
      </c>
      <c r="H84" s="43">
        <v>34926</v>
      </c>
      <c r="I84" s="43" t="s">
        <v>273</v>
      </c>
      <c r="J84" s="57">
        <v>9904</v>
      </c>
      <c r="K84" s="57">
        <v>6602</v>
      </c>
      <c r="L84" s="57">
        <v>0</v>
      </c>
      <c r="M84" s="57">
        <v>794</v>
      </c>
      <c r="N84" s="58">
        <f t="shared" si="21"/>
        <v>17300</v>
      </c>
      <c r="O84" s="57">
        <v>159</v>
      </c>
      <c r="P84" s="20">
        <v>25</v>
      </c>
      <c r="Q84" s="20">
        <v>5</v>
      </c>
      <c r="R84" s="20">
        <f t="shared" si="20"/>
        <v>30</v>
      </c>
      <c r="S84" s="20">
        <v>0</v>
      </c>
      <c r="T84" s="28">
        <f t="shared" si="22"/>
        <v>9904</v>
      </c>
      <c r="U84" s="28">
        <f t="shared" si="23"/>
        <v>6602</v>
      </c>
      <c r="V84" s="28">
        <f t="shared" si="24"/>
        <v>0</v>
      </c>
      <c r="W84" s="28">
        <f t="shared" si="25"/>
        <v>794</v>
      </c>
      <c r="X84" s="28">
        <f t="shared" si="26"/>
        <v>0</v>
      </c>
      <c r="Y84" s="31">
        <f t="shared" si="28"/>
        <v>17300</v>
      </c>
      <c r="Z84" s="32">
        <f t="shared" si="29"/>
        <v>1188</v>
      </c>
      <c r="AA84" s="32">
        <f t="shared" si="30"/>
        <v>130</v>
      </c>
      <c r="AB84" s="21">
        <f t="shared" si="31"/>
        <v>1318</v>
      </c>
      <c r="AC84" s="21">
        <f t="shared" si="27"/>
        <v>15982</v>
      </c>
      <c r="AD84" s="25" t="s">
        <v>18</v>
      </c>
      <c r="AE84" s="46" t="s">
        <v>378</v>
      </c>
      <c r="AF84" s="46" t="s">
        <v>379</v>
      </c>
      <c r="AG84" s="33"/>
      <c r="AI84" s="67"/>
    </row>
    <row r="85" spans="1:35" s="23" customFormat="1" ht="30.75" customHeight="1">
      <c r="A85" s="24">
        <f t="shared" si="32"/>
        <v>75</v>
      </c>
      <c r="B85" s="56" t="s">
        <v>197</v>
      </c>
      <c r="C85" s="42" t="s">
        <v>198</v>
      </c>
      <c r="D85" s="42" t="s">
        <v>199</v>
      </c>
      <c r="E85" s="42" t="s">
        <v>20</v>
      </c>
      <c r="F85" s="46">
        <v>101141663754</v>
      </c>
      <c r="G85" s="42">
        <v>6927036913</v>
      </c>
      <c r="H85" s="43">
        <v>34490</v>
      </c>
      <c r="I85" s="42" t="s">
        <v>271</v>
      </c>
      <c r="J85" s="57">
        <v>12011</v>
      </c>
      <c r="K85" s="57">
        <v>8008</v>
      </c>
      <c r="L85" s="57">
        <v>0</v>
      </c>
      <c r="M85" s="57">
        <v>962</v>
      </c>
      <c r="N85" s="58">
        <f t="shared" si="21"/>
        <v>20981</v>
      </c>
      <c r="O85" s="57">
        <v>192</v>
      </c>
      <c r="P85" s="20">
        <v>24</v>
      </c>
      <c r="Q85" s="20">
        <v>4</v>
      </c>
      <c r="R85" s="20">
        <f t="shared" si="20"/>
        <v>28</v>
      </c>
      <c r="S85" s="20">
        <v>10</v>
      </c>
      <c r="T85" s="28">
        <f t="shared" si="22"/>
        <v>11210</v>
      </c>
      <c r="U85" s="28">
        <f t="shared" si="23"/>
        <v>7474</v>
      </c>
      <c r="V85" s="28">
        <f t="shared" si="24"/>
        <v>0</v>
      </c>
      <c r="W85" s="28">
        <f t="shared" si="25"/>
        <v>898</v>
      </c>
      <c r="X85" s="28">
        <f t="shared" si="26"/>
        <v>1920</v>
      </c>
      <c r="Y85" s="31">
        <f>+T85+U85+V85+W85+X85</f>
        <v>21502</v>
      </c>
      <c r="Z85" s="32">
        <f>ROUND(T85*12%,0)</f>
        <v>1345</v>
      </c>
      <c r="AA85" s="32">
        <f t="shared" si="30"/>
        <v>162</v>
      </c>
      <c r="AB85" s="21">
        <f t="shared" si="31"/>
        <v>1507</v>
      </c>
      <c r="AC85" s="21">
        <v>24307</v>
      </c>
      <c r="AD85" s="25" t="s">
        <v>405</v>
      </c>
      <c r="AE85" s="46" t="s">
        <v>352</v>
      </c>
      <c r="AF85" s="46" t="s">
        <v>353</v>
      </c>
      <c r="AI85" s="67"/>
    </row>
    <row r="86" spans="1:35" s="23" customFormat="1" ht="30.75" customHeight="1">
      <c r="A86" s="24">
        <f t="shared" si="32"/>
        <v>76</v>
      </c>
      <c r="B86" s="56" t="s">
        <v>215</v>
      </c>
      <c r="C86" s="42" t="s">
        <v>216</v>
      </c>
      <c r="D86" s="42" t="s">
        <v>217</v>
      </c>
      <c r="E86" s="42" t="s">
        <v>20</v>
      </c>
      <c r="F86" s="46">
        <v>100922519432</v>
      </c>
      <c r="G86" s="42">
        <v>1116115290</v>
      </c>
      <c r="H86" s="43">
        <v>29504</v>
      </c>
      <c r="I86" s="42" t="s">
        <v>271</v>
      </c>
      <c r="J86" s="57">
        <v>12011</v>
      </c>
      <c r="K86" s="57">
        <v>8008</v>
      </c>
      <c r="L86" s="57">
        <v>0</v>
      </c>
      <c r="M86" s="57">
        <v>962</v>
      </c>
      <c r="N86" s="58">
        <f t="shared" si="21"/>
        <v>20981</v>
      </c>
      <c r="O86" s="57">
        <v>192</v>
      </c>
      <c r="P86" s="20">
        <v>25</v>
      </c>
      <c r="Q86" s="20">
        <v>5</v>
      </c>
      <c r="R86" s="20">
        <f t="shared" si="20"/>
        <v>30</v>
      </c>
      <c r="S86" s="20"/>
      <c r="T86" s="28">
        <f t="shared" si="22"/>
        <v>12011</v>
      </c>
      <c r="U86" s="28">
        <f t="shared" si="23"/>
        <v>8008</v>
      </c>
      <c r="V86" s="28">
        <f t="shared" si="24"/>
        <v>0</v>
      </c>
      <c r="W86" s="28">
        <f t="shared" si="25"/>
        <v>962</v>
      </c>
      <c r="X86" s="28">
        <f t="shared" si="26"/>
        <v>0</v>
      </c>
      <c r="Y86" s="31">
        <f t="shared" ref="Y86:Y89" si="33">+T86+U86+V86+W86+X86</f>
        <v>20981</v>
      </c>
      <c r="Z86" s="32">
        <f t="shared" ref="Z86:Z89" si="34">ROUND(T86*12%,0)</f>
        <v>1441</v>
      </c>
      <c r="AA86" s="32">
        <f t="shared" si="30"/>
        <v>158</v>
      </c>
      <c r="AB86" s="21">
        <f t="shared" si="31"/>
        <v>1599</v>
      </c>
      <c r="AC86" s="21">
        <f t="shared" si="27"/>
        <v>19382</v>
      </c>
      <c r="AD86" s="25" t="s">
        <v>404</v>
      </c>
      <c r="AE86" s="46" t="s">
        <v>358</v>
      </c>
      <c r="AF86" s="46" t="s">
        <v>359</v>
      </c>
      <c r="AI86" s="67"/>
    </row>
    <row r="87" spans="1:35" s="23" customFormat="1" ht="30.75" customHeight="1">
      <c r="A87" s="24">
        <f t="shared" si="32"/>
        <v>77</v>
      </c>
      <c r="B87" s="56" t="s">
        <v>218</v>
      </c>
      <c r="C87" s="42" t="s">
        <v>219</v>
      </c>
      <c r="D87" s="42" t="s">
        <v>220</v>
      </c>
      <c r="E87" s="42" t="s">
        <v>20</v>
      </c>
      <c r="F87" s="46">
        <v>101494957292</v>
      </c>
      <c r="G87" s="42">
        <v>1116085127</v>
      </c>
      <c r="H87" s="43">
        <v>33378</v>
      </c>
      <c r="I87" s="42" t="s">
        <v>271</v>
      </c>
      <c r="J87" s="57">
        <v>12011</v>
      </c>
      <c r="K87" s="57">
        <v>8008</v>
      </c>
      <c r="L87" s="57">
        <v>0</v>
      </c>
      <c r="M87" s="57">
        <v>962</v>
      </c>
      <c r="N87" s="58">
        <f t="shared" si="21"/>
        <v>20981</v>
      </c>
      <c r="O87" s="57">
        <v>192</v>
      </c>
      <c r="P87" s="20">
        <v>22</v>
      </c>
      <c r="Q87" s="20">
        <v>5</v>
      </c>
      <c r="R87" s="20">
        <f t="shared" si="20"/>
        <v>27</v>
      </c>
      <c r="S87" s="20"/>
      <c r="T87" s="28">
        <f t="shared" si="22"/>
        <v>10810</v>
      </c>
      <c r="U87" s="28">
        <f t="shared" si="23"/>
        <v>7207</v>
      </c>
      <c r="V87" s="28">
        <f t="shared" si="24"/>
        <v>0</v>
      </c>
      <c r="W87" s="28">
        <f t="shared" si="25"/>
        <v>866</v>
      </c>
      <c r="X87" s="28">
        <f t="shared" si="26"/>
        <v>0</v>
      </c>
      <c r="Y87" s="31">
        <f t="shared" si="33"/>
        <v>18883</v>
      </c>
      <c r="Z87" s="32">
        <f t="shared" si="34"/>
        <v>1297</v>
      </c>
      <c r="AA87" s="32">
        <f t="shared" si="30"/>
        <v>142</v>
      </c>
      <c r="AB87" s="21">
        <f t="shared" si="31"/>
        <v>1439</v>
      </c>
      <c r="AC87" s="21">
        <f t="shared" si="27"/>
        <v>17444</v>
      </c>
      <c r="AD87" s="25" t="s">
        <v>19</v>
      </c>
      <c r="AE87" s="46" t="s">
        <v>360</v>
      </c>
      <c r="AF87" s="46" t="s">
        <v>361</v>
      </c>
      <c r="AI87" s="67"/>
    </row>
    <row r="88" spans="1:35" s="23" customFormat="1" ht="30.75" customHeight="1">
      <c r="A88" s="24">
        <f t="shared" si="32"/>
        <v>78</v>
      </c>
      <c r="B88" s="40" t="s">
        <v>268</v>
      </c>
      <c r="C88" s="42" t="s">
        <v>269</v>
      </c>
      <c r="D88" s="42" t="s">
        <v>270</v>
      </c>
      <c r="E88" s="42" t="s">
        <v>20</v>
      </c>
      <c r="F88" s="45">
        <v>101342128792</v>
      </c>
      <c r="G88" s="42">
        <v>1014470264</v>
      </c>
      <c r="H88" s="43" t="s">
        <v>289</v>
      </c>
      <c r="I88" s="42" t="s">
        <v>274</v>
      </c>
      <c r="J88" s="57">
        <v>12011</v>
      </c>
      <c r="K88" s="57">
        <v>8008</v>
      </c>
      <c r="L88" s="57">
        <v>0</v>
      </c>
      <c r="M88" s="57">
        <v>962</v>
      </c>
      <c r="N88" s="58">
        <f t="shared" si="21"/>
        <v>20981</v>
      </c>
      <c r="O88" s="57">
        <v>192</v>
      </c>
      <c r="P88" s="20">
        <v>26</v>
      </c>
      <c r="Q88" s="20">
        <v>4</v>
      </c>
      <c r="R88" s="20">
        <f t="shared" si="20"/>
        <v>30</v>
      </c>
      <c r="S88" s="20"/>
      <c r="T88" s="28">
        <f t="shared" si="22"/>
        <v>12011</v>
      </c>
      <c r="U88" s="28">
        <f t="shared" si="23"/>
        <v>8008</v>
      </c>
      <c r="V88" s="28">
        <f t="shared" si="24"/>
        <v>0</v>
      </c>
      <c r="W88" s="28">
        <f t="shared" si="25"/>
        <v>962</v>
      </c>
      <c r="X88" s="28">
        <f t="shared" si="26"/>
        <v>0</v>
      </c>
      <c r="Y88" s="31">
        <f t="shared" si="33"/>
        <v>20981</v>
      </c>
      <c r="Z88" s="32">
        <f t="shared" si="34"/>
        <v>1441</v>
      </c>
      <c r="AA88" s="32">
        <f t="shared" si="30"/>
        <v>158</v>
      </c>
      <c r="AB88" s="21">
        <f t="shared" si="31"/>
        <v>1599</v>
      </c>
      <c r="AC88" s="21">
        <f t="shared" si="27"/>
        <v>19382</v>
      </c>
      <c r="AD88" s="39" t="s">
        <v>410</v>
      </c>
      <c r="AE88" s="59" t="s">
        <v>380</v>
      </c>
      <c r="AF88" s="59" t="s">
        <v>381</v>
      </c>
      <c r="AI88" s="67"/>
    </row>
    <row r="89" spans="1:35" s="23" customFormat="1" ht="30.75" customHeight="1">
      <c r="A89" s="24">
        <f t="shared" si="32"/>
        <v>79</v>
      </c>
      <c r="B89" s="40" t="s">
        <v>414</v>
      </c>
      <c r="C89" s="55" t="s">
        <v>415</v>
      </c>
      <c r="D89" s="55" t="s">
        <v>416</v>
      </c>
      <c r="E89" s="42" t="s">
        <v>20</v>
      </c>
      <c r="F89" s="63">
        <v>101230235056</v>
      </c>
      <c r="G89" s="64">
        <v>1115221025</v>
      </c>
      <c r="H89" s="65">
        <v>35865</v>
      </c>
      <c r="I89" s="66">
        <v>44793</v>
      </c>
      <c r="J89" s="57">
        <v>12011</v>
      </c>
      <c r="K89" s="57">
        <v>8008</v>
      </c>
      <c r="L89" s="57">
        <v>0</v>
      </c>
      <c r="M89" s="57">
        <v>962</v>
      </c>
      <c r="N89" s="58">
        <f t="shared" si="21"/>
        <v>20981</v>
      </c>
      <c r="O89" s="57">
        <v>192</v>
      </c>
      <c r="P89" s="20">
        <v>25</v>
      </c>
      <c r="Q89" s="20">
        <v>4</v>
      </c>
      <c r="R89" s="20">
        <f t="shared" si="20"/>
        <v>29</v>
      </c>
      <c r="S89" s="20">
        <v>8</v>
      </c>
      <c r="T89" s="28">
        <f t="shared" si="22"/>
        <v>11611</v>
      </c>
      <c r="U89" s="28">
        <f t="shared" si="23"/>
        <v>7741</v>
      </c>
      <c r="V89" s="28">
        <f t="shared" si="24"/>
        <v>0</v>
      </c>
      <c r="W89" s="28">
        <f t="shared" si="25"/>
        <v>930</v>
      </c>
      <c r="X89" s="28">
        <f t="shared" si="26"/>
        <v>1536</v>
      </c>
      <c r="Y89" s="31">
        <f t="shared" si="33"/>
        <v>21818</v>
      </c>
      <c r="Z89" s="32">
        <f t="shared" si="34"/>
        <v>1393</v>
      </c>
      <c r="AA89" s="32">
        <f t="shared" si="30"/>
        <v>164</v>
      </c>
      <c r="AB89" s="21">
        <f t="shared" si="31"/>
        <v>1557</v>
      </c>
      <c r="AC89" s="21">
        <f t="shared" si="27"/>
        <v>20261</v>
      </c>
      <c r="AD89" s="39" t="s">
        <v>406</v>
      </c>
      <c r="AE89" s="72" t="s">
        <v>421</v>
      </c>
      <c r="AF89" s="55" t="s">
        <v>422</v>
      </c>
      <c r="AI89" s="67"/>
    </row>
    <row r="90" spans="1:35" s="23" customFormat="1">
      <c r="A90" s="19"/>
      <c r="B90" s="26"/>
      <c r="C90" s="34"/>
      <c r="D90" s="34"/>
      <c r="E90" s="34"/>
      <c r="F90" s="34"/>
      <c r="G90" s="34"/>
      <c r="H90" s="34"/>
      <c r="I90" s="26"/>
      <c r="J90" s="35"/>
      <c r="K90" s="36"/>
      <c r="L90" s="36"/>
      <c r="M90" s="36"/>
      <c r="N90" s="36"/>
      <c r="O90" s="36"/>
      <c r="P90" s="37">
        <f>SUM(P11:P89)</f>
        <v>1916</v>
      </c>
      <c r="Q90" s="37">
        <f t="shared" ref="Q90:AC90" si="35">SUM(Q11:Q89)</f>
        <v>334</v>
      </c>
      <c r="R90" s="37">
        <f t="shared" si="35"/>
        <v>2250</v>
      </c>
      <c r="S90" s="37">
        <f t="shared" si="35"/>
        <v>46</v>
      </c>
      <c r="T90" s="37">
        <f t="shared" si="35"/>
        <v>752920</v>
      </c>
      <c r="U90" s="37">
        <f t="shared" si="35"/>
        <v>501903</v>
      </c>
      <c r="V90" s="37">
        <f t="shared" si="35"/>
        <v>0</v>
      </c>
      <c r="W90" s="37">
        <f t="shared" si="35"/>
        <v>60370</v>
      </c>
      <c r="X90" s="37">
        <f t="shared" si="35"/>
        <v>7908</v>
      </c>
      <c r="Y90" s="37">
        <f t="shared" si="35"/>
        <v>1323101</v>
      </c>
      <c r="Z90" s="37">
        <f t="shared" si="35"/>
        <v>90338</v>
      </c>
      <c r="AA90" s="37">
        <f t="shared" si="35"/>
        <v>9963</v>
      </c>
      <c r="AB90" s="37">
        <f t="shared" si="35"/>
        <v>100301</v>
      </c>
      <c r="AC90" s="37">
        <f t="shared" si="35"/>
        <v>1227112</v>
      </c>
      <c r="AD90" s="37"/>
      <c r="AE90" s="29"/>
      <c r="AF90" s="37"/>
    </row>
    <row r="91" spans="1:35">
      <c r="P91" s="27"/>
    </row>
    <row r="93" spans="1:35">
      <c r="P93" s="27"/>
      <c r="Q93" s="27"/>
      <c r="R93" s="27"/>
      <c r="S93" s="27"/>
    </row>
  </sheetData>
  <autoFilter ref="A10:AI10"/>
  <mergeCells count="28">
    <mergeCell ref="AG9:AG10"/>
    <mergeCell ref="AC9:AC10"/>
    <mergeCell ref="X5:AE5"/>
    <mergeCell ref="A1:AE1"/>
    <mergeCell ref="A2:AE2"/>
    <mergeCell ref="A3:AE3"/>
    <mergeCell ref="E4:W4"/>
    <mergeCell ref="X4:AE4"/>
    <mergeCell ref="AD9:AD10"/>
    <mergeCell ref="F9:F10"/>
    <mergeCell ref="G9:G10"/>
    <mergeCell ref="AF9:AF10"/>
    <mergeCell ref="A6:D7"/>
    <mergeCell ref="E6:K7"/>
    <mergeCell ref="X6:AE6"/>
    <mergeCell ref="X7:AE7"/>
    <mergeCell ref="A9:A10"/>
    <mergeCell ref="B9:B10"/>
    <mergeCell ref="C9:C10"/>
    <mergeCell ref="D9:D10"/>
    <mergeCell ref="E9:E10"/>
    <mergeCell ref="H9:H10"/>
    <mergeCell ref="I9:I10"/>
    <mergeCell ref="AE9:AE10"/>
    <mergeCell ref="J9:N9"/>
    <mergeCell ref="P9:Y9"/>
    <mergeCell ref="Z9:AA9"/>
    <mergeCell ref="AB9:AB10"/>
  </mergeCells>
  <conditionalFormatting sqref="G25:G1048576 G1:G23">
    <cfRule type="duplicateValues" dxfId="0" priority="1"/>
  </conditionalFormatting>
  <hyperlinks>
    <hyperlink ref="G83" r:id="rId1" display="callto:1116091110"/>
  </hyperlinks>
  <pageMargins left="0" right="0" top="0.74803149606299202" bottom="0" header="0.31496062992126" footer="0.31496062992126"/>
  <pageSetup paperSize="9" scale="3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5"/>
  <sheetViews>
    <sheetView topLeftCell="A16" workbookViewId="0">
      <selection activeCell="L18" sqref="L18"/>
    </sheetView>
  </sheetViews>
  <sheetFormatPr defaultRowHeight="15"/>
  <sheetData>
    <row r="2" spans="1:1">
      <c r="A2" t="s">
        <v>384</v>
      </c>
    </row>
    <row r="3" spans="1:1">
      <c r="A3" s="49" t="s">
        <v>385</v>
      </c>
    </row>
    <row r="4" spans="1:1">
      <c r="A4" s="49"/>
    </row>
    <row r="7" spans="1:1">
      <c r="A7" s="50" t="s">
        <v>386</v>
      </c>
    </row>
    <row r="8" spans="1:1">
      <c r="A8" s="50" t="s">
        <v>387</v>
      </c>
    </row>
    <row r="9" spans="1:1">
      <c r="A9" s="50" t="s">
        <v>388</v>
      </c>
    </row>
    <row r="10" spans="1:1" ht="15.75">
      <c r="A10" s="51" t="s">
        <v>389</v>
      </c>
    </row>
    <row r="11" spans="1:1" ht="15.75">
      <c r="A11" s="51" t="s">
        <v>390</v>
      </c>
    </row>
    <row r="13" spans="1:1">
      <c r="A13" s="49"/>
    </row>
    <row r="14" spans="1:1">
      <c r="A14" s="49" t="s">
        <v>391</v>
      </c>
    </row>
    <row r="15" spans="1:1">
      <c r="A15" s="49"/>
    </row>
    <row r="18" spans="1:1">
      <c r="A18" s="50" t="s">
        <v>392</v>
      </c>
    </row>
    <row r="19" spans="1:1">
      <c r="A19" s="50" t="s">
        <v>393</v>
      </c>
    </row>
    <row r="20" spans="1:1" ht="15.75">
      <c r="A20" s="51" t="s">
        <v>394</v>
      </c>
    </row>
    <row r="21" spans="1:1" ht="15.75">
      <c r="A21" s="51" t="s">
        <v>390</v>
      </c>
    </row>
    <row r="23" spans="1:1">
      <c r="A23" s="49"/>
    </row>
    <row r="24" spans="1:1">
      <c r="A24" s="49" t="s">
        <v>395</v>
      </c>
    </row>
    <row r="25" spans="1:1">
      <c r="A25" s="49"/>
    </row>
    <row r="26" spans="1:1">
      <c r="A26" s="49" t="s">
        <v>396</v>
      </c>
    </row>
    <row r="27" spans="1:1">
      <c r="A27" s="49"/>
    </row>
    <row r="28" spans="1:1">
      <c r="A28" s="50" t="s">
        <v>397</v>
      </c>
    </row>
    <row r="29" spans="1:1" ht="15.75">
      <c r="A29" s="51" t="s">
        <v>398</v>
      </c>
    </row>
    <row r="30" spans="1:1" ht="15.75">
      <c r="A30" s="51" t="s">
        <v>399</v>
      </c>
    </row>
    <row r="31" spans="1:1">
      <c r="A31" s="50" t="s">
        <v>400</v>
      </c>
    </row>
    <row r="32" spans="1:1" ht="15.75">
      <c r="A32" s="51" t="s">
        <v>401</v>
      </c>
    </row>
    <row r="33" spans="1:1">
      <c r="A33" s="49"/>
    </row>
    <row r="34" spans="1:1">
      <c r="A34" s="49" t="s">
        <v>402</v>
      </c>
    </row>
    <row r="35" spans="1:1">
      <c r="A35" s="52"/>
    </row>
    <row r="36" spans="1:1">
      <c r="A36" s="53"/>
    </row>
    <row r="37" spans="1:1">
      <c r="A37" s="53"/>
    </row>
    <row r="38" spans="1:1">
      <c r="A38" s="53"/>
    </row>
    <row r="40" spans="1:1">
      <c r="A40" s="53"/>
    </row>
    <row r="41" spans="1:1">
      <c r="A41" s="53"/>
    </row>
    <row r="42" spans="1:1">
      <c r="A42" s="53"/>
    </row>
    <row r="43" spans="1:1">
      <c r="A43" s="49"/>
    </row>
    <row r="44" spans="1:1">
      <c r="A44" s="49"/>
    </row>
    <row r="45" spans="1:1">
      <c r="A45" s="49"/>
    </row>
  </sheetData>
  <hyperlinks>
    <hyperlink ref="A7" r:id="rId1" display="mailto:rranjanam@frontlinegroup.org"/>
    <hyperlink ref="A8" r:id="rId2" display="mailto:sales.delhi@plus360.co.in"/>
    <hyperlink ref="A9" r:id="rId3" display="mailto:ankitkumar@frontlinegroup.org"/>
    <hyperlink ref="A18" r:id="rId4" display="mailto:davender@plus360.co.in"/>
    <hyperlink ref="A19" r:id="rId5" display="mailto:rranjanam@frontlinegroup.org"/>
    <hyperlink ref="A28" r:id="rId6" display="mailto:davender@plus360.co.in"/>
    <hyperlink ref="A31" r:id="rId7" display="mailto:epf@frontlinegroup.org"/>
  </hyperlinks>
  <pageMargins left="0.7" right="0.7" top="0.75" bottom="0.75" header="0.3" footer="0.3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HK</vt:lpstr>
      <vt:lpstr>BREAKUP</vt:lpstr>
      <vt:lpstr>HK!Print_Area</vt:lpstr>
      <vt:lpstr>HK!Print_Titles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Arav</cp:lastModifiedBy>
  <cp:lastPrinted>2022-10-10T10:15:40Z</cp:lastPrinted>
  <dcterms:created xsi:type="dcterms:W3CDTF">2017-11-05T04:48:35Z</dcterms:created>
  <dcterms:modified xsi:type="dcterms:W3CDTF">2022-10-10T11:25:35Z</dcterms:modified>
</cp:coreProperties>
</file>